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0835" windowHeight="18165"/>
  </bookViews>
  <sheets>
    <sheet name="Stavba" sheetId="1" r:id="rId1"/>
    <sheet name="1 01 KL" sheetId="2" r:id="rId2"/>
    <sheet name="1 01 Rek" sheetId="3" r:id="rId3"/>
    <sheet name="1 01 Pol" sheetId="4" r:id="rId4"/>
    <sheet name="1 02 KL" sheetId="5" r:id="rId5"/>
    <sheet name="1 02 Rek" sheetId="6" r:id="rId6"/>
    <sheet name="1 02 Pol" sheetId="7" r:id="rId7"/>
    <sheet name="1 03 KL" sheetId="8" r:id="rId8"/>
    <sheet name="1 03 Rek" sheetId="9" r:id="rId9"/>
    <sheet name="1 03 Pol" sheetId="10" r:id="rId10"/>
    <sheet name="1 04 KL" sheetId="11" r:id="rId11"/>
    <sheet name="1 04 Rek" sheetId="12" r:id="rId12"/>
    <sheet name="1 04 Pol" sheetId="13" r:id="rId13"/>
    <sheet name="1 05 KL" sheetId="14" r:id="rId14"/>
    <sheet name="1 05 Rek" sheetId="15" r:id="rId15"/>
    <sheet name="1 05 Pol" sheetId="16" r:id="rId16"/>
    <sheet name="1 06 KL" sheetId="17" r:id="rId17"/>
    <sheet name="1 06 Rek" sheetId="18" r:id="rId18"/>
    <sheet name="1 06 Pol" sheetId="19" r:id="rId19"/>
    <sheet name="1 07 KL" sheetId="20" r:id="rId20"/>
    <sheet name="1 07 Rek" sheetId="21" r:id="rId21"/>
    <sheet name="1 07 Pol" sheetId="22" r:id="rId22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 01 Pol'!$1:$6</definedName>
    <definedName name="_xlnm.Print_Titles" localSheetId="2">'1 01 Rek'!$1:$6</definedName>
    <definedName name="_xlnm.Print_Titles" localSheetId="6">'1 02 Pol'!$1:$6</definedName>
    <definedName name="_xlnm.Print_Titles" localSheetId="5">'1 02 Rek'!$1:$6</definedName>
    <definedName name="_xlnm.Print_Titles" localSheetId="9">'1 03 Pol'!$1:$6</definedName>
    <definedName name="_xlnm.Print_Titles" localSheetId="8">'1 03 Rek'!$1:$6</definedName>
    <definedName name="_xlnm.Print_Titles" localSheetId="12">'1 04 Pol'!$1:$6</definedName>
    <definedName name="_xlnm.Print_Titles" localSheetId="11">'1 04 Rek'!$1:$6</definedName>
    <definedName name="_xlnm.Print_Titles" localSheetId="15">'1 05 Pol'!$1:$6</definedName>
    <definedName name="_xlnm.Print_Titles" localSheetId="14">'1 05 Rek'!$1:$6</definedName>
    <definedName name="_xlnm.Print_Titles" localSheetId="18">'1 06 Pol'!$1:$6</definedName>
    <definedName name="_xlnm.Print_Titles" localSheetId="17">'1 06 Rek'!$1:$6</definedName>
    <definedName name="_xlnm.Print_Titles" localSheetId="21">'1 07 Pol'!$1:$6</definedName>
    <definedName name="_xlnm.Print_Titles" localSheetId="20">'1 07 Rek'!$1:$6</definedName>
    <definedName name="Objednatel" localSheetId="0">Stavba!$D$11</definedName>
    <definedName name="Objekt" localSheetId="0">Stavba!$B$29</definedName>
    <definedName name="_xlnm.Print_Area" localSheetId="1">'1 01 KL'!$A$1:$G$45</definedName>
    <definedName name="_xlnm.Print_Area" localSheetId="3">'1 01 Pol'!$A$1:$K$34</definedName>
    <definedName name="_xlnm.Print_Area" localSheetId="2">'1 01 Rek'!$A$1:$I$22</definedName>
    <definedName name="_xlnm.Print_Area" localSheetId="4">'1 02 KL'!$A$1:$G$45</definedName>
    <definedName name="_xlnm.Print_Area" localSheetId="6">'1 02 Pol'!$A$1:$K$28</definedName>
    <definedName name="_xlnm.Print_Area" localSheetId="5">'1 02 Rek'!$A$1:$I$22</definedName>
    <definedName name="_xlnm.Print_Area" localSheetId="7">'1 03 KL'!$A$1:$G$45</definedName>
    <definedName name="_xlnm.Print_Area" localSheetId="9">'1 03 Pol'!$A$1:$K$602</definedName>
    <definedName name="_xlnm.Print_Area" localSheetId="8">'1 03 Rek'!$A$1:$I$41</definedName>
    <definedName name="_xlnm.Print_Area" localSheetId="10">'1 04 KL'!$A$1:$G$45</definedName>
    <definedName name="_xlnm.Print_Area" localSheetId="12">'1 04 Pol'!$A$1:$K$146</definedName>
    <definedName name="_xlnm.Print_Area" localSheetId="11">'1 04 Rek'!$A$1:$I$27</definedName>
    <definedName name="_xlnm.Print_Area" localSheetId="13">'1 05 KL'!$A$1:$G$45</definedName>
    <definedName name="_xlnm.Print_Area" localSheetId="15">'1 05 Pol'!$A$1:$K$179</definedName>
    <definedName name="_xlnm.Print_Area" localSheetId="14">'1 05 Rek'!$A$1:$I$34</definedName>
    <definedName name="_xlnm.Print_Area" localSheetId="16">'1 06 KL'!$A$1:$G$45</definedName>
    <definedName name="_xlnm.Print_Area" localSheetId="18">'1 06 Pol'!$A$1:$K$112</definedName>
    <definedName name="_xlnm.Print_Area" localSheetId="17">'1 06 Rek'!$A$1:$I$29</definedName>
    <definedName name="_xlnm.Print_Area" localSheetId="19">'1 07 KL'!$A$1:$G$45</definedName>
    <definedName name="_xlnm.Print_Area" localSheetId="21">'1 07 Pol'!$A$1:$K$83</definedName>
    <definedName name="_xlnm.Print_Area" localSheetId="20">'1 07 Rek'!$A$1:$I$24</definedName>
    <definedName name="_xlnm.Print_Area" localSheetId="0">Stavba!$B$1:$J$103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opt" localSheetId="3" hidden="1">'1 01 Pol'!#REF!</definedName>
    <definedName name="solver_opt" localSheetId="6" hidden="1">'1 02 Pol'!#REF!</definedName>
    <definedName name="solver_opt" localSheetId="9" hidden="1">'1 03 Pol'!#REF!</definedName>
    <definedName name="solver_opt" localSheetId="12" hidden="1">'1 04 Pol'!#REF!</definedName>
    <definedName name="solver_opt" localSheetId="15" hidden="1">'1 05 Pol'!#REF!</definedName>
    <definedName name="solver_opt" localSheetId="18" hidden="1">'1 06 Pol'!#REF!</definedName>
    <definedName name="solver_opt" localSheetId="21" hidden="1">'1 07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ucetDilu" localSheetId="0">Stavba!$F$84:$J$84</definedName>
    <definedName name="StavbaCelkem" localSheetId="0">Stavba!$H$31</definedName>
    <definedName name="Zhotovitel" localSheetId="0">Stavba!$D$7</definedName>
  </definedNames>
  <calcPr calcId="145621" fullCalcOnLoad="1"/>
</workbook>
</file>

<file path=xl/calcChain.xml><?xml version="1.0" encoding="utf-8"?>
<calcChain xmlns="http://schemas.openxmlformats.org/spreadsheetml/2006/main">
  <c r="H23" i="21" l="1"/>
  <c r="I22" i="21"/>
  <c r="G21" i="20"/>
  <c r="D21" i="20"/>
  <c r="I21" i="21"/>
  <c r="D20" i="20"/>
  <c r="I20" i="21"/>
  <c r="G20" i="20" s="1"/>
  <c r="D19" i="20"/>
  <c r="I19" i="21"/>
  <c r="G19" i="20" s="1"/>
  <c r="G18" i="20"/>
  <c r="D18" i="20"/>
  <c r="I18" i="21"/>
  <c r="G17" i="20"/>
  <c r="D17" i="20"/>
  <c r="I17" i="21"/>
  <c r="D16" i="20"/>
  <c r="I16" i="21"/>
  <c r="G16" i="20" s="1"/>
  <c r="D15" i="20"/>
  <c r="I15" i="21"/>
  <c r="G15" i="20" s="1"/>
  <c r="BE81" i="22"/>
  <c r="BD81" i="22"/>
  <c r="BC81" i="22"/>
  <c r="BB81" i="22"/>
  <c r="BA81" i="22"/>
  <c r="K81" i="22"/>
  <c r="I81" i="22"/>
  <c r="G81" i="22"/>
  <c r="BE80" i="22"/>
  <c r="BD80" i="22"/>
  <c r="BC80" i="22"/>
  <c r="BB80" i="22"/>
  <c r="BA80" i="22"/>
  <c r="K80" i="22"/>
  <c r="I80" i="22"/>
  <c r="G80" i="22"/>
  <c r="BE79" i="22"/>
  <c r="BD79" i="22"/>
  <c r="BC79" i="22"/>
  <c r="BB79" i="22"/>
  <c r="BA79" i="22"/>
  <c r="K79" i="22"/>
  <c r="I79" i="22"/>
  <c r="G79" i="22"/>
  <c r="BE78" i="22"/>
  <c r="BD78" i="22"/>
  <c r="BC78" i="22"/>
  <c r="BB78" i="22"/>
  <c r="BA78" i="22"/>
  <c r="K78" i="22"/>
  <c r="I78" i="22"/>
  <c r="G78" i="22"/>
  <c r="BE77" i="22"/>
  <c r="BD77" i="22"/>
  <c r="BC77" i="22"/>
  <c r="BB77" i="22"/>
  <c r="BA77" i="22"/>
  <c r="K77" i="22"/>
  <c r="I77" i="22"/>
  <c r="G77" i="22"/>
  <c r="BE76" i="22"/>
  <c r="BD76" i="22"/>
  <c r="BC76" i="22"/>
  <c r="BB76" i="22"/>
  <c r="BA76" i="22"/>
  <c r="K76" i="22"/>
  <c r="I76" i="22"/>
  <c r="G76" i="22"/>
  <c r="BE75" i="22"/>
  <c r="BD75" i="22"/>
  <c r="BC75" i="22"/>
  <c r="BB75" i="22"/>
  <c r="BA75" i="22"/>
  <c r="K75" i="22"/>
  <c r="I75" i="22"/>
  <c r="G75" i="22"/>
  <c r="BE74" i="22"/>
  <c r="BE83" i="22" s="1"/>
  <c r="I9" i="21" s="1"/>
  <c r="BD74" i="22"/>
  <c r="BD83" i="22" s="1"/>
  <c r="H9" i="21" s="1"/>
  <c r="BC74" i="22"/>
  <c r="BB74" i="22"/>
  <c r="BA74" i="22"/>
  <c r="BA83" i="22" s="1"/>
  <c r="E9" i="21" s="1"/>
  <c r="K74" i="22"/>
  <c r="K83" i="22" s="1"/>
  <c r="I74" i="22"/>
  <c r="G74" i="22"/>
  <c r="B9" i="21"/>
  <c r="A9" i="21"/>
  <c r="BC83" i="22"/>
  <c r="G9" i="21" s="1"/>
  <c r="BB83" i="22"/>
  <c r="F9" i="21" s="1"/>
  <c r="I83" i="22"/>
  <c r="G83" i="22"/>
  <c r="BE71" i="22"/>
  <c r="BD71" i="22"/>
  <c r="BC71" i="22"/>
  <c r="BA71" i="22"/>
  <c r="K71" i="22"/>
  <c r="I71" i="22"/>
  <c r="G71" i="22"/>
  <c r="BB71" i="22" s="1"/>
  <c r="BE65" i="22"/>
  <c r="BD65" i="22"/>
  <c r="BC65" i="22"/>
  <c r="BA65" i="22"/>
  <c r="K65" i="22"/>
  <c r="I65" i="22"/>
  <c r="G65" i="22"/>
  <c r="BB65" i="22" s="1"/>
  <c r="BE16" i="22"/>
  <c r="BD16" i="22"/>
  <c r="BD72" i="22" s="1"/>
  <c r="H8" i="21" s="1"/>
  <c r="BC16" i="22"/>
  <c r="BC72" i="22" s="1"/>
  <c r="G8" i="21" s="1"/>
  <c r="BA16" i="22"/>
  <c r="K16" i="22"/>
  <c r="K72" i="22" s="1"/>
  <c r="I16" i="22"/>
  <c r="I72" i="22" s="1"/>
  <c r="G16" i="22"/>
  <c r="BB16" i="22" s="1"/>
  <c r="B8" i="21"/>
  <c r="A8" i="21"/>
  <c r="BE72" i="22"/>
  <c r="I8" i="21" s="1"/>
  <c r="BA72" i="22"/>
  <c r="E8" i="21" s="1"/>
  <c r="G72" i="22"/>
  <c r="BE8" i="22"/>
  <c r="BD8" i="22"/>
  <c r="BC8" i="22"/>
  <c r="BC14" i="22" s="1"/>
  <c r="G7" i="21" s="1"/>
  <c r="G10" i="21" s="1"/>
  <c r="C18" i="20" s="1"/>
  <c r="BB8" i="22"/>
  <c r="BB14" i="22" s="1"/>
  <c r="F7" i="21" s="1"/>
  <c r="K8" i="22"/>
  <c r="I8" i="22"/>
  <c r="I14" i="22" s="1"/>
  <c r="G8" i="22"/>
  <c r="G14" i="22" s="1"/>
  <c r="B7" i="21"/>
  <c r="A7" i="21"/>
  <c r="BE14" i="22"/>
  <c r="I7" i="21" s="1"/>
  <c r="BD14" i="22"/>
  <c r="H7" i="21" s="1"/>
  <c r="K14" i="22"/>
  <c r="E4" i="22"/>
  <c r="F3" i="22"/>
  <c r="G23" i="20"/>
  <c r="C33" i="20"/>
  <c r="F33" i="20" s="1"/>
  <c r="C31" i="20"/>
  <c r="G7" i="20"/>
  <c r="H28" i="18"/>
  <c r="I27" i="18"/>
  <c r="D21" i="17"/>
  <c r="I26" i="18"/>
  <c r="G21" i="17" s="1"/>
  <c r="D20" i="17"/>
  <c r="I25" i="18"/>
  <c r="G20" i="17" s="1"/>
  <c r="D19" i="17"/>
  <c r="I24" i="18"/>
  <c r="G19" i="17" s="1"/>
  <c r="G18" i="17"/>
  <c r="D18" i="17"/>
  <c r="I23" i="18"/>
  <c r="G17" i="17"/>
  <c r="D17" i="17"/>
  <c r="I22" i="18"/>
  <c r="D16" i="17"/>
  <c r="I21" i="18"/>
  <c r="G16" i="17" s="1"/>
  <c r="D15" i="17"/>
  <c r="I20" i="18"/>
  <c r="G15" i="17" s="1"/>
  <c r="BE111" i="19"/>
  <c r="BD111" i="19"/>
  <c r="BC111" i="19"/>
  <c r="BB111" i="19"/>
  <c r="K111" i="19"/>
  <c r="I111" i="19"/>
  <c r="G111" i="19"/>
  <c r="BA111" i="19" s="1"/>
  <c r="BE110" i="19"/>
  <c r="BD110" i="19"/>
  <c r="BC110" i="19"/>
  <c r="BB110" i="19"/>
  <c r="K110" i="19"/>
  <c r="I110" i="19"/>
  <c r="G110" i="19"/>
  <c r="BA110" i="19" s="1"/>
  <c r="BE109" i="19"/>
  <c r="BD109" i="19"/>
  <c r="BC109" i="19"/>
  <c r="BB109" i="19"/>
  <c r="K109" i="19"/>
  <c r="I109" i="19"/>
  <c r="G109" i="19"/>
  <c r="BA109" i="19" s="1"/>
  <c r="BE108" i="19"/>
  <c r="BD108" i="19"/>
  <c r="BC108" i="19"/>
  <c r="BB108" i="19"/>
  <c r="K108" i="19"/>
  <c r="I108" i="19"/>
  <c r="G108" i="19"/>
  <c r="BA108" i="19" s="1"/>
  <c r="BE107" i="19"/>
  <c r="BD107" i="19"/>
  <c r="BC107" i="19"/>
  <c r="BB107" i="19"/>
  <c r="K107" i="19"/>
  <c r="I107" i="19"/>
  <c r="G107" i="19"/>
  <c r="BA107" i="19" s="1"/>
  <c r="BE106" i="19"/>
  <c r="BD106" i="19"/>
  <c r="BC106" i="19"/>
  <c r="BB106" i="19"/>
  <c r="K106" i="19"/>
  <c r="I106" i="19"/>
  <c r="G106" i="19"/>
  <c r="BA106" i="19" s="1"/>
  <c r="BE105" i="19"/>
  <c r="BD105" i="19"/>
  <c r="BC105" i="19"/>
  <c r="BB105" i="19"/>
  <c r="K105" i="19"/>
  <c r="I105" i="19"/>
  <c r="G105" i="19"/>
  <c r="BA105" i="19" s="1"/>
  <c r="BE104" i="19"/>
  <c r="BD104" i="19"/>
  <c r="BD112" i="19" s="1"/>
  <c r="H14" i="18" s="1"/>
  <c r="BC104" i="19"/>
  <c r="BB104" i="19"/>
  <c r="BB112" i="19" s="1"/>
  <c r="F14" i="18" s="1"/>
  <c r="K104" i="19"/>
  <c r="K112" i="19" s="1"/>
  <c r="I104" i="19"/>
  <c r="G104" i="19"/>
  <c r="BA104" i="19" s="1"/>
  <c r="BA112" i="19" s="1"/>
  <c r="E14" i="18" s="1"/>
  <c r="B14" i="18"/>
  <c r="A14" i="18"/>
  <c r="BE112" i="19"/>
  <c r="I14" i="18" s="1"/>
  <c r="BC112" i="19"/>
  <c r="G14" i="18" s="1"/>
  <c r="I112" i="19"/>
  <c r="BE101" i="19"/>
  <c r="BD101" i="19"/>
  <c r="BC101" i="19"/>
  <c r="BA101" i="19"/>
  <c r="K101" i="19"/>
  <c r="I101" i="19"/>
  <c r="G101" i="19"/>
  <c r="BB101" i="19" s="1"/>
  <c r="BE99" i="19"/>
  <c r="BD99" i="19"/>
  <c r="BC99" i="19"/>
  <c r="BA99" i="19"/>
  <c r="K99" i="19"/>
  <c r="I99" i="19"/>
  <c r="G99" i="19"/>
  <c r="BB99" i="19" s="1"/>
  <c r="BE96" i="19"/>
  <c r="BD96" i="19"/>
  <c r="BC96" i="19"/>
  <c r="BA96" i="19"/>
  <c r="K96" i="19"/>
  <c r="I96" i="19"/>
  <c r="G96" i="19"/>
  <c r="BB96" i="19" s="1"/>
  <c r="BE94" i="19"/>
  <c r="BE102" i="19" s="1"/>
  <c r="I13" i="18" s="1"/>
  <c r="BD94" i="19"/>
  <c r="BC94" i="19"/>
  <c r="BC102" i="19" s="1"/>
  <c r="G13" i="18" s="1"/>
  <c r="BA94" i="19"/>
  <c r="BA102" i="19" s="1"/>
  <c r="E13" i="18" s="1"/>
  <c r="K94" i="19"/>
  <c r="I94" i="19"/>
  <c r="I102" i="19" s="1"/>
  <c r="G94" i="19"/>
  <c r="BB94" i="19" s="1"/>
  <c r="B13" i="18"/>
  <c r="A13" i="18"/>
  <c r="BD102" i="19"/>
  <c r="H13" i="18" s="1"/>
  <c r="K102" i="19"/>
  <c r="G102" i="19"/>
  <c r="BE91" i="19"/>
  <c r="BD91" i="19"/>
  <c r="BD92" i="19" s="1"/>
  <c r="H12" i="18" s="1"/>
  <c r="BC91" i="19"/>
  <c r="BB91" i="19"/>
  <c r="BB92" i="19" s="1"/>
  <c r="F12" i="18" s="1"/>
  <c r="K91" i="19"/>
  <c r="K92" i="19" s="1"/>
  <c r="I91" i="19"/>
  <c r="G91" i="19"/>
  <c r="G92" i="19" s="1"/>
  <c r="B12" i="18"/>
  <c r="A12" i="18"/>
  <c r="BE92" i="19"/>
  <c r="I12" i="18" s="1"/>
  <c r="BC92" i="19"/>
  <c r="G12" i="18" s="1"/>
  <c r="I92" i="19"/>
  <c r="BE86" i="19"/>
  <c r="BE89" i="19" s="1"/>
  <c r="I11" i="18" s="1"/>
  <c r="BD86" i="19"/>
  <c r="BC86" i="19"/>
  <c r="BC89" i="19" s="1"/>
  <c r="G11" i="18" s="1"/>
  <c r="BB86" i="19"/>
  <c r="BA86" i="19"/>
  <c r="BA89" i="19" s="1"/>
  <c r="E11" i="18" s="1"/>
  <c r="K86" i="19"/>
  <c r="I86" i="19"/>
  <c r="I89" i="19" s="1"/>
  <c r="G86" i="19"/>
  <c r="B11" i="18"/>
  <c r="A11" i="18"/>
  <c r="BD89" i="19"/>
  <c r="H11" i="18" s="1"/>
  <c r="BB89" i="19"/>
  <c r="F11" i="18" s="1"/>
  <c r="K89" i="19"/>
  <c r="G89" i="19"/>
  <c r="BE82" i="19"/>
  <c r="BD82" i="19"/>
  <c r="BC82" i="19"/>
  <c r="BB82" i="19"/>
  <c r="K82" i="19"/>
  <c r="I82" i="19"/>
  <c r="G82" i="19"/>
  <c r="BA82" i="19" s="1"/>
  <c r="BE81" i="19"/>
  <c r="BD81" i="19"/>
  <c r="BC81" i="19"/>
  <c r="BB81" i="19"/>
  <c r="K81" i="19"/>
  <c r="I81" i="19"/>
  <c r="G81" i="19"/>
  <c r="BA81" i="19" s="1"/>
  <c r="BE80" i="19"/>
  <c r="BD80" i="19"/>
  <c r="BC80" i="19"/>
  <c r="BB80" i="19"/>
  <c r="K80" i="19"/>
  <c r="I80" i="19"/>
  <c r="G80" i="19"/>
  <c r="BA80" i="19" s="1"/>
  <c r="BE78" i="19"/>
  <c r="BD78" i="19"/>
  <c r="BC78" i="19"/>
  <c r="BB78" i="19"/>
  <c r="K78" i="19"/>
  <c r="I78" i="19"/>
  <c r="G78" i="19"/>
  <c r="BA78" i="19" s="1"/>
  <c r="BE77" i="19"/>
  <c r="BD77" i="19"/>
  <c r="BC77" i="19"/>
  <c r="BB77" i="19"/>
  <c r="K77" i="19"/>
  <c r="I77" i="19"/>
  <c r="G77" i="19"/>
  <c r="BA77" i="19" s="1"/>
  <c r="BE76" i="19"/>
  <c r="BD76" i="19"/>
  <c r="BC76" i="19"/>
  <c r="BB76" i="19"/>
  <c r="K76" i="19"/>
  <c r="I76" i="19"/>
  <c r="G76" i="19"/>
  <c r="BA76" i="19" s="1"/>
  <c r="BE73" i="19"/>
  <c r="BD73" i="19"/>
  <c r="BC73" i="19"/>
  <c r="BB73" i="19"/>
  <c r="K73" i="19"/>
  <c r="I73" i="19"/>
  <c r="G73" i="19"/>
  <c r="BA73" i="19" s="1"/>
  <c r="BE71" i="19"/>
  <c r="BD71" i="19"/>
  <c r="BC71" i="19"/>
  <c r="BB71" i="19"/>
  <c r="K71" i="19"/>
  <c r="I71" i="19"/>
  <c r="G71" i="19"/>
  <c r="BA71" i="19" s="1"/>
  <c r="BE68" i="19"/>
  <c r="BD68" i="19"/>
  <c r="BC68" i="19"/>
  <c r="BB68" i="19"/>
  <c r="K68" i="19"/>
  <c r="I68" i="19"/>
  <c r="G68" i="19"/>
  <c r="BA68" i="19" s="1"/>
  <c r="BE65" i="19"/>
  <c r="BD65" i="19"/>
  <c r="BC65" i="19"/>
  <c r="BB65" i="19"/>
  <c r="K65" i="19"/>
  <c r="I65" i="19"/>
  <c r="G65" i="19"/>
  <c r="BA65" i="19" s="1"/>
  <c r="BE62" i="19"/>
  <c r="BD62" i="19"/>
  <c r="BC62" i="19"/>
  <c r="BB62" i="19"/>
  <c r="K62" i="19"/>
  <c r="I62" i="19"/>
  <c r="G62" i="19"/>
  <c r="BA62" i="19" s="1"/>
  <c r="BE60" i="19"/>
  <c r="BD60" i="19"/>
  <c r="BC60" i="19"/>
  <c r="BB60" i="19"/>
  <c r="K60" i="19"/>
  <c r="I60" i="19"/>
  <c r="G60" i="19"/>
  <c r="BA60" i="19" s="1"/>
  <c r="BE57" i="19"/>
  <c r="BD57" i="19"/>
  <c r="BD84" i="19" s="1"/>
  <c r="H10" i="18" s="1"/>
  <c r="BC57" i="19"/>
  <c r="BB57" i="19"/>
  <c r="BB84" i="19" s="1"/>
  <c r="F10" i="18" s="1"/>
  <c r="K57" i="19"/>
  <c r="K84" i="19" s="1"/>
  <c r="I57" i="19"/>
  <c r="G57" i="19"/>
  <c r="BA57" i="19" s="1"/>
  <c r="B10" i="18"/>
  <c r="A10" i="18"/>
  <c r="BE84" i="19"/>
  <c r="I10" i="18" s="1"/>
  <c r="BC84" i="19"/>
  <c r="G10" i="18" s="1"/>
  <c r="I84" i="19"/>
  <c r="BE53" i="19"/>
  <c r="BE55" i="19" s="1"/>
  <c r="I9" i="18" s="1"/>
  <c r="BD53" i="19"/>
  <c r="BC53" i="19"/>
  <c r="BC55" i="19" s="1"/>
  <c r="G9" i="18" s="1"/>
  <c r="BB53" i="19"/>
  <c r="BA53" i="19"/>
  <c r="BA55" i="19" s="1"/>
  <c r="E9" i="18" s="1"/>
  <c r="K53" i="19"/>
  <c r="I53" i="19"/>
  <c r="I55" i="19" s="1"/>
  <c r="G53" i="19"/>
  <c r="B9" i="18"/>
  <c r="A9" i="18"/>
  <c r="BD55" i="19"/>
  <c r="H9" i="18" s="1"/>
  <c r="BB55" i="19"/>
  <c r="F9" i="18" s="1"/>
  <c r="K55" i="19"/>
  <c r="G55" i="19"/>
  <c r="BE48" i="19"/>
  <c r="BD48" i="19"/>
  <c r="BD51" i="19" s="1"/>
  <c r="H8" i="18" s="1"/>
  <c r="BC48" i="19"/>
  <c r="BB48" i="19"/>
  <c r="BB51" i="19" s="1"/>
  <c r="F8" i="18" s="1"/>
  <c r="K48" i="19"/>
  <c r="K51" i="19" s="1"/>
  <c r="I48" i="19"/>
  <c r="G48" i="19"/>
  <c r="G51" i="19" s="1"/>
  <c r="B8" i="18"/>
  <c r="A8" i="18"/>
  <c r="BE51" i="19"/>
  <c r="I8" i="18" s="1"/>
  <c r="BC51" i="19"/>
  <c r="G8" i="18" s="1"/>
  <c r="I51" i="19"/>
  <c r="BE43" i="19"/>
  <c r="BD43" i="19"/>
  <c r="BC43" i="19"/>
  <c r="BB43" i="19"/>
  <c r="BA43" i="19"/>
  <c r="K43" i="19"/>
  <c r="I43" i="19"/>
  <c r="G43" i="19"/>
  <c r="BE42" i="19"/>
  <c r="BD42" i="19"/>
  <c r="BC42" i="19"/>
  <c r="BB42" i="19"/>
  <c r="BA42" i="19"/>
  <c r="K42" i="19"/>
  <c r="I42" i="19"/>
  <c r="G42" i="19"/>
  <c r="BE39" i="19"/>
  <c r="BD39" i="19"/>
  <c r="BC39" i="19"/>
  <c r="BB39" i="19"/>
  <c r="BA39" i="19"/>
  <c r="K39" i="19"/>
  <c r="I39" i="19"/>
  <c r="G39" i="19"/>
  <c r="BE37" i="19"/>
  <c r="BD37" i="19"/>
  <c r="BC37" i="19"/>
  <c r="BB37" i="19"/>
  <c r="BA37" i="19"/>
  <c r="K37" i="19"/>
  <c r="I37" i="19"/>
  <c r="G37" i="19"/>
  <c r="BE34" i="19"/>
  <c r="BD34" i="19"/>
  <c r="BC34" i="19"/>
  <c r="BB34" i="19"/>
  <c r="BA34" i="19"/>
  <c r="K34" i="19"/>
  <c r="I34" i="19"/>
  <c r="G34" i="19"/>
  <c r="BE32" i="19"/>
  <c r="BD32" i="19"/>
  <c r="BC32" i="19"/>
  <c r="BB32" i="19"/>
  <c r="BA32" i="19"/>
  <c r="K32" i="19"/>
  <c r="I32" i="19"/>
  <c r="G32" i="19"/>
  <c r="BE30" i="19"/>
  <c r="BD30" i="19"/>
  <c r="BC30" i="19"/>
  <c r="BB30" i="19"/>
  <c r="BA30" i="19"/>
  <c r="K30" i="19"/>
  <c r="I30" i="19"/>
  <c r="G30" i="19"/>
  <c r="BE28" i="19"/>
  <c r="BD28" i="19"/>
  <c r="BC28" i="19"/>
  <c r="BB28" i="19"/>
  <c r="BA28" i="19"/>
  <c r="K28" i="19"/>
  <c r="I28" i="19"/>
  <c r="G28" i="19"/>
  <c r="BE26" i="19"/>
  <c r="BD26" i="19"/>
  <c r="BC26" i="19"/>
  <c r="BB26" i="19"/>
  <c r="BA26" i="19"/>
  <c r="K26" i="19"/>
  <c r="I26" i="19"/>
  <c r="G26" i="19"/>
  <c r="BE24" i="19"/>
  <c r="BD24" i="19"/>
  <c r="BC24" i="19"/>
  <c r="BB24" i="19"/>
  <c r="BA24" i="19"/>
  <c r="K24" i="19"/>
  <c r="I24" i="19"/>
  <c r="G24" i="19"/>
  <c r="BE22" i="19"/>
  <c r="BD22" i="19"/>
  <c r="BC22" i="19"/>
  <c r="BB22" i="19"/>
  <c r="BA22" i="19"/>
  <c r="K22" i="19"/>
  <c r="I22" i="19"/>
  <c r="G22" i="19"/>
  <c r="BE20" i="19"/>
  <c r="BD20" i="19"/>
  <c r="BC20" i="19"/>
  <c r="BB20" i="19"/>
  <c r="BA20" i="19"/>
  <c r="K20" i="19"/>
  <c r="I20" i="19"/>
  <c r="G20" i="19"/>
  <c r="BE18" i="19"/>
  <c r="BD18" i="19"/>
  <c r="BC18" i="19"/>
  <c r="BB18" i="19"/>
  <c r="BA18" i="19"/>
  <c r="K18" i="19"/>
  <c r="I18" i="19"/>
  <c r="G18" i="19"/>
  <c r="BE16" i="19"/>
  <c r="BD16" i="19"/>
  <c r="BC16" i="19"/>
  <c r="BB16" i="19"/>
  <c r="BA16" i="19"/>
  <c r="K16" i="19"/>
  <c r="I16" i="19"/>
  <c r="G16" i="19"/>
  <c r="BE14" i="19"/>
  <c r="BD14" i="19"/>
  <c r="BC14" i="19"/>
  <c r="BB14" i="19"/>
  <c r="BA14" i="19"/>
  <c r="K14" i="19"/>
  <c r="I14" i="19"/>
  <c r="G14" i="19"/>
  <c r="BE12" i="19"/>
  <c r="BD12" i="19"/>
  <c r="BC12" i="19"/>
  <c r="BB12" i="19"/>
  <c r="BA12" i="19"/>
  <c r="K12" i="19"/>
  <c r="I12" i="19"/>
  <c r="G12" i="19"/>
  <c r="BE10" i="19"/>
  <c r="BD10" i="19"/>
  <c r="BC10" i="19"/>
  <c r="BB10" i="19"/>
  <c r="BA10" i="19"/>
  <c r="K10" i="19"/>
  <c r="I10" i="19"/>
  <c r="G10" i="19"/>
  <c r="BE8" i="19"/>
  <c r="BE46" i="19" s="1"/>
  <c r="I7" i="18" s="1"/>
  <c r="BD8" i="19"/>
  <c r="BC8" i="19"/>
  <c r="BC46" i="19" s="1"/>
  <c r="G7" i="18" s="1"/>
  <c r="BB8" i="19"/>
  <c r="BA8" i="19"/>
  <c r="BA46" i="19" s="1"/>
  <c r="E7" i="18" s="1"/>
  <c r="K8" i="19"/>
  <c r="I8" i="19"/>
  <c r="I46" i="19" s="1"/>
  <c r="G8" i="19"/>
  <c r="B7" i="18"/>
  <c r="A7" i="18"/>
  <c r="BD46" i="19"/>
  <c r="H7" i="18" s="1"/>
  <c r="BB46" i="19"/>
  <c r="F7" i="18" s="1"/>
  <c r="K46" i="19"/>
  <c r="G46" i="19"/>
  <c r="E4" i="19"/>
  <c r="F3" i="19"/>
  <c r="G23" i="17"/>
  <c r="C33" i="17"/>
  <c r="F33" i="17" s="1"/>
  <c r="C31" i="17"/>
  <c r="G7" i="17"/>
  <c r="H33" i="15"/>
  <c r="I32" i="15"/>
  <c r="D21" i="14"/>
  <c r="I31" i="15"/>
  <c r="G21" i="14" s="1"/>
  <c r="D20" i="14"/>
  <c r="I30" i="15"/>
  <c r="G20" i="14" s="1"/>
  <c r="D19" i="14"/>
  <c r="I29" i="15"/>
  <c r="G19" i="14" s="1"/>
  <c r="G18" i="14"/>
  <c r="D18" i="14"/>
  <c r="I28" i="15"/>
  <c r="G17" i="14"/>
  <c r="D17" i="14"/>
  <c r="I27" i="15"/>
  <c r="D16" i="14"/>
  <c r="I26" i="15"/>
  <c r="G16" i="14" s="1"/>
  <c r="D15" i="14"/>
  <c r="I25" i="15"/>
  <c r="G15" i="14" s="1"/>
  <c r="BE178" i="16"/>
  <c r="BD178" i="16"/>
  <c r="BC178" i="16"/>
  <c r="BB178" i="16"/>
  <c r="K178" i="16"/>
  <c r="I178" i="16"/>
  <c r="G178" i="16"/>
  <c r="BA178" i="16" s="1"/>
  <c r="BE177" i="16"/>
  <c r="BD177" i="16"/>
  <c r="BC177" i="16"/>
  <c r="BB177" i="16"/>
  <c r="K177" i="16"/>
  <c r="I177" i="16"/>
  <c r="G177" i="16"/>
  <c r="BA177" i="16" s="1"/>
  <c r="BE176" i="16"/>
  <c r="BD176" i="16"/>
  <c r="BC176" i="16"/>
  <c r="BB176" i="16"/>
  <c r="K176" i="16"/>
  <c r="I176" i="16"/>
  <c r="G176" i="16"/>
  <c r="BA176" i="16" s="1"/>
  <c r="BE175" i="16"/>
  <c r="BD175" i="16"/>
  <c r="BC175" i="16"/>
  <c r="BB175" i="16"/>
  <c r="K175" i="16"/>
  <c r="I175" i="16"/>
  <c r="G175" i="16"/>
  <c r="BA175" i="16" s="1"/>
  <c r="BE174" i="16"/>
  <c r="BD174" i="16"/>
  <c r="BC174" i="16"/>
  <c r="BB174" i="16"/>
  <c r="K174" i="16"/>
  <c r="I174" i="16"/>
  <c r="G174" i="16"/>
  <c r="BA174" i="16" s="1"/>
  <c r="BE173" i="16"/>
  <c r="BD173" i="16"/>
  <c r="BC173" i="16"/>
  <c r="BB173" i="16"/>
  <c r="K173" i="16"/>
  <c r="I173" i="16"/>
  <c r="G173" i="16"/>
  <c r="BA173" i="16" s="1"/>
  <c r="BE172" i="16"/>
  <c r="BD172" i="16"/>
  <c r="BD179" i="16" s="1"/>
  <c r="H19" i="15" s="1"/>
  <c r="BC172" i="16"/>
  <c r="BB172" i="16"/>
  <c r="BB179" i="16" s="1"/>
  <c r="F19" i="15" s="1"/>
  <c r="K172" i="16"/>
  <c r="K179" i="16" s="1"/>
  <c r="I172" i="16"/>
  <c r="G172" i="16"/>
  <c r="BA172" i="16" s="1"/>
  <c r="B19" i="15"/>
  <c r="A19" i="15"/>
  <c r="BE179" i="16"/>
  <c r="I19" i="15" s="1"/>
  <c r="BC179" i="16"/>
  <c r="G19" i="15" s="1"/>
  <c r="I179" i="16"/>
  <c r="BE169" i="16"/>
  <c r="BD169" i="16"/>
  <c r="BC169" i="16"/>
  <c r="BA169" i="16"/>
  <c r="K169" i="16"/>
  <c r="I169" i="16"/>
  <c r="G169" i="16"/>
  <c r="BB169" i="16" s="1"/>
  <c r="BE167" i="16"/>
  <c r="BD167" i="16"/>
  <c r="BC167" i="16"/>
  <c r="BA167" i="16"/>
  <c r="K167" i="16"/>
  <c r="I167" i="16"/>
  <c r="G167" i="16"/>
  <c r="BB167" i="16" s="1"/>
  <c r="BE164" i="16"/>
  <c r="BD164" i="16"/>
  <c r="BC164" i="16"/>
  <c r="BA164" i="16"/>
  <c r="K164" i="16"/>
  <c r="I164" i="16"/>
  <c r="G164" i="16"/>
  <c r="BB164" i="16" s="1"/>
  <c r="BE162" i="16"/>
  <c r="BE170" i="16" s="1"/>
  <c r="I18" i="15" s="1"/>
  <c r="BD162" i="16"/>
  <c r="BC162" i="16"/>
  <c r="BC170" i="16" s="1"/>
  <c r="G18" i="15" s="1"/>
  <c r="BA162" i="16"/>
  <c r="BA170" i="16" s="1"/>
  <c r="E18" i="15" s="1"/>
  <c r="K162" i="16"/>
  <c r="I162" i="16"/>
  <c r="I170" i="16" s="1"/>
  <c r="G162" i="16"/>
  <c r="BB162" i="16" s="1"/>
  <c r="B18" i="15"/>
  <c r="A18" i="15"/>
  <c r="BD170" i="16"/>
  <c r="H18" i="15" s="1"/>
  <c r="K170" i="16"/>
  <c r="G170" i="16"/>
  <c r="BE159" i="16"/>
  <c r="BD159" i="16"/>
  <c r="BC159" i="16"/>
  <c r="BA159" i="16"/>
  <c r="K159" i="16"/>
  <c r="I159" i="16"/>
  <c r="G159" i="16"/>
  <c r="BB159" i="16" s="1"/>
  <c r="BE157" i="16"/>
  <c r="BD157" i="16"/>
  <c r="BC157" i="16"/>
  <c r="BA157" i="16"/>
  <c r="K157" i="16"/>
  <c r="I157" i="16"/>
  <c r="G157" i="16"/>
  <c r="BB157" i="16" s="1"/>
  <c r="BE154" i="16"/>
  <c r="BD154" i="16"/>
  <c r="BC154" i="16"/>
  <c r="BA154" i="16"/>
  <c r="K154" i="16"/>
  <c r="I154" i="16"/>
  <c r="G154" i="16"/>
  <c r="BB154" i="16" s="1"/>
  <c r="BE152" i="16"/>
  <c r="BD152" i="16"/>
  <c r="BC152" i="16"/>
  <c r="BA152" i="16"/>
  <c r="K152" i="16"/>
  <c r="I152" i="16"/>
  <c r="G152" i="16"/>
  <c r="BB152" i="16" s="1"/>
  <c r="BE150" i="16"/>
  <c r="BD150" i="16"/>
  <c r="BC150" i="16"/>
  <c r="BA150" i="16"/>
  <c r="K150" i="16"/>
  <c r="I150" i="16"/>
  <c r="G150" i="16"/>
  <c r="BB150" i="16" s="1"/>
  <c r="BE147" i="16"/>
  <c r="BD147" i="16"/>
  <c r="BD160" i="16" s="1"/>
  <c r="H17" i="15" s="1"/>
  <c r="BC147" i="16"/>
  <c r="BA147" i="16"/>
  <c r="K147" i="16"/>
  <c r="K160" i="16" s="1"/>
  <c r="I147" i="16"/>
  <c r="G147" i="16"/>
  <c r="G160" i="16" s="1"/>
  <c r="B17" i="15"/>
  <c r="A17" i="15"/>
  <c r="BE160" i="16"/>
  <c r="I17" i="15" s="1"/>
  <c r="BC160" i="16"/>
  <c r="G17" i="15" s="1"/>
  <c r="BA160" i="16"/>
  <c r="E17" i="15" s="1"/>
  <c r="I160" i="16"/>
  <c r="BE144" i="16"/>
  <c r="BE145" i="16" s="1"/>
  <c r="BD144" i="16"/>
  <c r="BC144" i="16"/>
  <c r="BC145" i="16" s="1"/>
  <c r="G16" i="15" s="1"/>
  <c r="BB144" i="16"/>
  <c r="BA144" i="16"/>
  <c r="BA145" i="16" s="1"/>
  <c r="K144" i="16"/>
  <c r="I144" i="16"/>
  <c r="I145" i="16" s="1"/>
  <c r="G144" i="16"/>
  <c r="I16" i="15"/>
  <c r="E16" i="15"/>
  <c r="B16" i="15"/>
  <c r="A16" i="15"/>
  <c r="BD145" i="16"/>
  <c r="H16" i="15" s="1"/>
  <c r="BB145" i="16"/>
  <c r="F16" i="15" s="1"/>
  <c r="K145" i="16"/>
  <c r="G145" i="16"/>
  <c r="BE139" i="16"/>
  <c r="BD139" i="16"/>
  <c r="BD142" i="16" s="1"/>
  <c r="H15" i="15" s="1"/>
  <c r="BC139" i="16"/>
  <c r="BB139" i="16"/>
  <c r="BB142" i="16" s="1"/>
  <c r="F15" i="15" s="1"/>
  <c r="K139" i="16"/>
  <c r="K142" i="16" s="1"/>
  <c r="I139" i="16"/>
  <c r="G139" i="16"/>
  <c r="BA139" i="16" s="1"/>
  <c r="BA142" i="16" s="1"/>
  <c r="E15" i="15" s="1"/>
  <c r="B15" i="15"/>
  <c r="A15" i="15"/>
  <c r="BE142" i="16"/>
  <c r="I15" i="15" s="1"/>
  <c r="BC142" i="16"/>
  <c r="G15" i="15" s="1"/>
  <c r="I142" i="16"/>
  <c r="BE134" i="16"/>
  <c r="BD134" i="16"/>
  <c r="BC134" i="16"/>
  <c r="BB134" i="16"/>
  <c r="BA134" i="16"/>
  <c r="K134" i="16"/>
  <c r="I134" i="16"/>
  <c r="G134" i="16"/>
  <c r="BE132" i="16"/>
  <c r="BD132" i="16"/>
  <c r="BC132" i="16"/>
  <c r="BB132" i="16"/>
  <c r="BA132" i="16"/>
  <c r="K132" i="16"/>
  <c r="I132" i="16"/>
  <c r="G132" i="16"/>
  <c r="BE129" i="16"/>
  <c r="BD129" i="16"/>
  <c r="BC129" i="16"/>
  <c r="BB129" i="16"/>
  <c r="BA129" i="16"/>
  <c r="K129" i="16"/>
  <c r="I129" i="16"/>
  <c r="G129" i="16"/>
  <c r="BE127" i="16"/>
  <c r="BD127" i="16"/>
  <c r="BC127" i="16"/>
  <c r="BB127" i="16"/>
  <c r="BA127" i="16"/>
  <c r="K127" i="16"/>
  <c r="I127" i="16"/>
  <c r="G127" i="16"/>
  <c r="BE125" i="16"/>
  <c r="BD125" i="16"/>
  <c r="BC125" i="16"/>
  <c r="BB125" i="16"/>
  <c r="BA125" i="16"/>
  <c r="K125" i="16"/>
  <c r="I125" i="16"/>
  <c r="G125" i="16"/>
  <c r="BE123" i="16"/>
  <c r="BE137" i="16" s="1"/>
  <c r="I14" i="15" s="1"/>
  <c r="BD123" i="16"/>
  <c r="BC123" i="16"/>
  <c r="BC137" i="16" s="1"/>
  <c r="BB123" i="16"/>
  <c r="BA123" i="16"/>
  <c r="BA137" i="16" s="1"/>
  <c r="E14" i="15" s="1"/>
  <c r="K123" i="16"/>
  <c r="I123" i="16"/>
  <c r="I137" i="16" s="1"/>
  <c r="G123" i="16"/>
  <c r="G14" i="15"/>
  <c r="B14" i="15"/>
  <c r="A14" i="15"/>
  <c r="BD137" i="16"/>
  <c r="H14" i="15" s="1"/>
  <c r="BB137" i="16"/>
  <c r="F14" i="15" s="1"/>
  <c r="K137" i="16"/>
  <c r="G137" i="16"/>
  <c r="BE119" i="16"/>
  <c r="BD119" i="16"/>
  <c r="BD121" i="16" s="1"/>
  <c r="H13" i="15" s="1"/>
  <c r="BC119" i="16"/>
  <c r="BB119" i="16"/>
  <c r="BB121" i="16" s="1"/>
  <c r="K119" i="16"/>
  <c r="K121" i="16" s="1"/>
  <c r="I119" i="16"/>
  <c r="G119" i="16"/>
  <c r="F13" i="15"/>
  <c r="B13" i="15"/>
  <c r="A13" i="15"/>
  <c r="BE121" i="16"/>
  <c r="I13" i="15" s="1"/>
  <c r="BC121" i="16"/>
  <c r="G13" i="15" s="1"/>
  <c r="I121" i="16"/>
  <c r="BE114" i="16"/>
  <c r="BD114" i="16"/>
  <c r="BC114" i="16"/>
  <c r="BB114" i="16"/>
  <c r="BA114" i="16"/>
  <c r="K114" i="16"/>
  <c r="I114" i="16"/>
  <c r="G114" i="16"/>
  <c r="BE109" i="16"/>
  <c r="BD109" i="16"/>
  <c r="BC109" i="16"/>
  <c r="BB109" i="16"/>
  <c r="BA109" i="16"/>
  <c r="K109" i="16"/>
  <c r="I109" i="16"/>
  <c r="G109" i="16"/>
  <c r="BE106" i="16"/>
  <c r="BE117" i="16" s="1"/>
  <c r="BD106" i="16"/>
  <c r="BC106" i="16"/>
  <c r="BC117" i="16" s="1"/>
  <c r="G12" i="15" s="1"/>
  <c r="BB106" i="16"/>
  <c r="BA106" i="16"/>
  <c r="BA117" i="16" s="1"/>
  <c r="E12" i="15" s="1"/>
  <c r="K106" i="16"/>
  <c r="I106" i="16"/>
  <c r="I117" i="16" s="1"/>
  <c r="G106" i="16"/>
  <c r="I12" i="15"/>
  <c r="B12" i="15"/>
  <c r="A12" i="15"/>
  <c r="BD117" i="16"/>
  <c r="H12" i="15" s="1"/>
  <c r="BB117" i="16"/>
  <c r="F12" i="15" s="1"/>
  <c r="K117" i="16"/>
  <c r="G117" i="16"/>
  <c r="BE101" i="16"/>
  <c r="BD101" i="16"/>
  <c r="BD104" i="16" s="1"/>
  <c r="BC101" i="16"/>
  <c r="BB101" i="16"/>
  <c r="BB104" i="16" s="1"/>
  <c r="F11" i="15" s="1"/>
  <c r="K101" i="16"/>
  <c r="K104" i="16" s="1"/>
  <c r="I101" i="16"/>
  <c r="G101" i="16"/>
  <c r="BA101" i="16" s="1"/>
  <c r="BA104" i="16" s="1"/>
  <c r="E11" i="15" s="1"/>
  <c r="H11" i="15"/>
  <c r="B11" i="15"/>
  <c r="A11" i="15"/>
  <c r="BE104" i="16"/>
  <c r="I11" i="15" s="1"/>
  <c r="BC104" i="16"/>
  <c r="G11" i="15" s="1"/>
  <c r="I104" i="16"/>
  <c r="BE97" i="16"/>
  <c r="BD97" i="16"/>
  <c r="BC97" i="16"/>
  <c r="BB97" i="16"/>
  <c r="BA97" i="16"/>
  <c r="K97" i="16"/>
  <c r="I97" i="16"/>
  <c r="G97" i="16"/>
  <c r="BE94" i="16"/>
  <c r="BD94" i="16"/>
  <c r="BC94" i="16"/>
  <c r="BB94" i="16"/>
  <c r="BA94" i="16"/>
  <c r="K94" i="16"/>
  <c r="I94" i="16"/>
  <c r="G94" i="16"/>
  <c r="BE91" i="16"/>
  <c r="BD91" i="16"/>
  <c r="BC91" i="16"/>
  <c r="BB91" i="16"/>
  <c r="BA91" i="16"/>
  <c r="K91" i="16"/>
  <c r="I91" i="16"/>
  <c r="G91" i="16"/>
  <c r="BE89" i="16"/>
  <c r="BD89" i="16"/>
  <c r="BC89" i="16"/>
  <c r="BB89" i="16"/>
  <c r="BA89" i="16"/>
  <c r="K89" i="16"/>
  <c r="I89" i="16"/>
  <c r="G89" i="16"/>
  <c r="BE86" i="16"/>
  <c r="BD86" i="16"/>
  <c r="BC86" i="16"/>
  <c r="BB86" i="16"/>
  <c r="BA86" i="16"/>
  <c r="K86" i="16"/>
  <c r="I86" i="16"/>
  <c r="G86" i="16"/>
  <c r="BE82" i="16"/>
  <c r="BD82" i="16"/>
  <c r="BC82" i="16"/>
  <c r="BB82" i="16"/>
  <c r="BA82" i="16"/>
  <c r="K82" i="16"/>
  <c r="I82" i="16"/>
  <c r="G82" i="16"/>
  <c r="BE78" i="16"/>
  <c r="BE99" i="16" s="1"/>
  <c r="I10" i="15" s="1"/>
  <c r="BD78" i="16"/>
  <c r="BC78" i="16"/>
  <c r="BC99" i="16" s="1"/>
  <c r="G10" i="15" s="1"/>
  <c r="BB78" i="16"/>
  <c r="BA78" i="16"/>
  <c r="BA99" i="16" s="1"/>
  <c r="E10" i="15" s="1"/>
  <c r="K78" i="16"/>
  <c r="I78" i="16"/>
  <c r="I99" i="16" s="1"/>
  <c r="G78" i="16"/>
  <c r="B10" i="15"/>
  <c r="A10" i="15"/>
  <c r="BD99" i="16"/>
  <c r="H10" i="15" s="1"/>
  <c r="BB99" i="16"/>
  <c r="F10" i="15" s="1"/>
  <c r="K99" i="16"/>
  <c r="G99" i="16"/>
  <c r="BE72" i="16"/>
  <c r="BD72" i="16"/>
  <c r="BD76" i="16" s="1"/>
  <c r="H9" i="15" s="1"/>
  <c r="BC72" i="16"/>
  <c r="BB72" i="16"/>
  <c r="BB76" i="16" s="1"/>
  <c r="F9" i="15" s="1"/>
  <c r="K72" i="16"/>
  <c r="K76" i="16" s="1"/>
  <c r="I72" i="16"/>
  <c r="G72" i="16"/>
  <c r="B9" i="15"/>
  <c r="A9" i="15"/>
  <c r="BE76" i="16"/>
  <c r="I9" i="15" s="1"/>
  <c r="BC76" i="16"/>
  <c r="G9" i="15" s="1"/>
  <c r="I76" i="16"/>
  <c r="BE68" i="16"/>
  <c r="BD68" i="16"/>
  <c r="BC68" i="16"/>
  <c r="BB68" i="16"/>
  <c r="BA68" i="16"/>
  <c r="K68" i="16"/>
  <c r="I68" i="16"/>
  <c r="G68" i="16"/>
  <c r="BE65" i="16"/>
  <c r="BD65" i="16"/>
  <c r="BC65" i="16"/>
  <c r="BB65" i="16"/>
  <c r="BA65" i="16"/>
  <c r="K65" i="16"/>
  <c r="I65" i="16"/>
  <c r="G65" i="16"/>
  <c r="BE62" i="16"/>
  <c r="BE70" i="16" s="1"/>
  <c r="BD62" i="16"/>
  <c r="BC62" i="16"/>
  <c r="BC70" i="16" s="1"/>
  <c r="G8" i="15" s="1"/>
  <c r="BB62" i="16"/>
  <c r="BA62" i="16"/>
  <c r="BA70" i="16" s="1"/>
  <c r="K62" i="16"/>
  <c r="I62" i="16"/>
  <c r="I70" i="16" s="1"/>
  <c r="G62" i="16"/>
  <c r="I8" i="15"/>
  <c r="E8" i="15"/>
  <c r="B8" i="15"/>
  <c r="A8" i="15"/>
  <c r="BD70" i="16"/>
  <c r="H8" i="15" s="1"/>
  <c r="BB70" i="16"/>
  <c r="F8" i="15" s="1"/>
  <c r="K70" i="16"/>
  <c r="G70" i="16"/>
  <c r="BE58" i="16"/>
  <c r="BD58" i="16"/>
  <c r="BC58" i="16"/>
  <c r="BB58" i="16"/>
  <c r="K58" i="16"/>
  <c r="I58" i="16"/>
  <c r="G58" i="16"/>
  <c r="BA58" i="16" s="1"/>
  <c r="BE55" i="16"/>
  <c r="BD55" i="16"/>
  <c r="BC55" i="16"/>
  <c r="BB55" i="16"/>
  <c r="K55" i="16"/>
  <c r="I55" i="16"/>
  <c r="G55" i="16"/>
  <c r="BA55" i="16" s="1"/>
  <c r="BE53" i="16"/>
  <c r="BD53" i="16"/>
  <c r="BC53" i="16"/>
  <c r="BB53" i="16"/>
  <c r="K53" i="16"/>
  <c r="I53" i="16"/>
  <c r="G53" i="16"/>
  <c r="BA53" i="16" s="1"/>
  <c r="BE51" i="16"/>
  <c r="BD51" i="16"/>
  <c r="BC51" i="16"/>
  <c r="BB51" i="16"/>
  <c r="K51" i="16"/>
  <c r="I51" i="16"/>
  <c r="G51" i="16"/>
  <c r="BA51" i="16" s="1"/>
  <c r="BE49" i="16"/>
  <c r="BD49" i="16"/>
  <c r="BC49" i="16"/>
  <c r="BB49" i="16"/>
  <c r="K49" i="16"/>
  <c r="I49" i="16"/>
  <c r="G49" i="16"/>
  <c r="BA49" i="16" s="1"/>
  <c r="BE47" i="16"/>
  <c r="BD47" i="16"/>
  <c r="BC47" i="16"/>
  <c r="BB47" i="16"/>
  <c r="K47" i="16"/>
  <c r="I47" i="16"/>
  <c r="G47" i="16"/>
  <c r="BA47" i="16" s="1"/>
  <c r="BE45" i="16"/>
  <c r="BD45" i="16"/>
  <c r="BC45" i="16"/>
  <c r="BB45" i="16"/>
  <c r="K45" i="16"/>
  <c r="I45" i="16"/>
  <c r="G45" i="16"/>
  <c r="BA45" i="16" s="1"/>
  <c r="BE43" i="16"/>
  <c r="BD43" i="16"/>
  <c r="BC43" i="16"/>
  <c r="BB43" i="16"/>
  <c r="K43" i="16"/>
  <c r="I43" i="16"/>
  <c r="G43" i="16"/>
  <c r="BA43" i="16" s="1"/>
  <c r="BE41" i="16"/>
  <c r="BD41" i="16"/>
  <c r="BC41" i="16"/>
  <c r="BB41" i="16"/>
  <c r="K41" i="16"/>
  <c r="I41" i="16"/>
  <c r="G41" i="16"/>
  <c r="BA41" i="16" s="1"/>
  <c r="BE39" i="16"/>
  <c r="BD39" i="16"/>
  <c r="BC39" i="16"/>
  <c r="BB39" i="16"/>
  <c r="K39" i="16"/>
  <c r="I39" i="16"/>
  <c r="G39" i="16"/>
  <c r="BA39" i="16" s="1"/>
  <c r="BE37" i="16"/>
  <c r="BD37" i="16"/>
  <c r="BC37" i="16"/>
  <c r="BB37" i="16"/>
  <c r="K37" i="16"/>
  <c r="I37" i="16"/>
  <c r="G37" i="16"/>
  <c r="BA37" i="16" s="1"/>
  <c r="BE35" i="16"/>
  <c r="BD35" i="16"/>
  <c r="BC35" i="16"/>
  <c r="BB35" i="16"/>
  <c r="K35" i="16"/>
  <c r="I35" i="16"/>
  <c r="G35" i="16"/>
  <c r="BA35" i="16" s="1"/>
  <c r="BE33" i="16"/>
  <c r="BD33" i="16"/>
  <c r="BC33" i="16"/>
  <c r="BB33" i="16"/>
  <c r="K33" i="16"/>
  <c r="I33" i="16"/>
  <c r="G33" i="16"/>
  <c r="BA33" i="16" s="1"/>
  <c r="BE31" i="16"/>
  <c r="BD31" i="16"/>
  <c r="BC31" i="16"/>
  <c r="BB31" i="16"/>
  <c r="K31" i="16"/>
  <c r="I31" i="16"/>
  <c r="G31" i="16"/>
  <c r="BA31" i="16" s="1"/>
  <c r="BE29" i="16"/>
  <c r="BD29" i="16"/>
  <c r="BC29" i="16"/>
  <c r="BB29" i="16"/>
  <c r="K29" i="16"/>
  <c r="I29" i="16"/>
  <c r="G29" i="16"/>
  <c r="BA29" i="16" s="1"/>
  <c r="BE27" i="16"/>
  <c r="BD27" i="16"/>
  <c r="BC27" i="16"/>
  <c r="BB27" i="16"/>
  <c r="K27" i="16"/>
  <c r="I27" i="16"/>
  <c r="G27" i="16"/>
  <c r="BA27" i="16" s="1"/>
  <c r="BE24" i="16"/>
  <c r="BD24" i="16"/>
  <c r="BC24" i="16"/>
  <c r="BB24" i="16"/>
  <c r="K24" i="16"/>
  <c r="I24" i="16"/>
  <c r="G24" i="16"/>
  <c r="BA24" i="16" s="1"/>
  <c r="BE22" i="16"/>
  <c r="BD22" i="16"/>
  <c r="BC22" i="16"/>
  <c r="BB22" i="16"/>
  <c r="K22" i="16"/>
  <c r="I22" i="16"/>
  <c r="G22" i="16"/>
  <c r="BA22" i="16" s="1"/>
  <c r="BE20" i="16"/>
  <c r="BD20" i="16"/>
  <c r="BC20" i="16"/>
  <c r="BB20" i="16"/>
  <c r="K20" i="16"/>
  <c r="I20" i="16"/>
  <c r="G20" i="16"/>
  <c r="BA20" i="16" s="1"/>
  <c r="BE18" i="16"/>
  <c r="BD18" i="16"/>
  <c r="BC18" i="16"/>
  <c r="BB18" i="16"/>
  <c r="K18" i="16"/>
  <c r="I18" i="16"/>
  <c r="G18" i="16"/>
  <c r="BA18" i="16" s="1"/>
  <c r="BE16" i="16"/>
  <c r="BD16" i="16"/>
  <c r="BC16" i="16"/>
  <c r="BB16" i="16"/>
  <c r="K16" i="16"/>
  <c r="I16" i="16"/>
  <c r="G16" i="16"/>
  <c r="BA16" i="16" s="1"/>
  <c r="BE14" i="16"/>
  <c r="BD14" i="16"/>
  <c r="BC14" i="16"/>
  <c r="BB14" i="16"/>
  <c r="K14" i="16"/>
  <c r="I14" i="16"/>
  <c r="G14" i="16"/>
  <c r="BA14" i="16" s="1"/>
  <c r="BE11" i="16"/>
  <c r="BD11" i="16"/>
  <c r="BC11" i="16"/>
  <c r="BB11" i="16"/>
  <c r="K11" i="16"/>
  <c r="I11" i="16"/>
  <c r="G11" i="16"/>
  <c r="BA11" i="16" s="1"/>
  <c r="BE8" i="16"/>
  <c r="BD8" i="16"/>
  <c r="BD60" i="16" s="1"/>
  <c r="H7" i="15" s="1"/>
  <c r="BC8" i="16"/>
  <c r="BB8" i="16"/>
  <c r="BB60" i="16" s="1"/>
  <c r="F7" i="15" s="1"/>
  <c r="K8" i="16"/>
  <c r="I8" i="16"/>
  <c r="G8" i="16"/>
  <c r="BA8" i="16" s="1"/>
  <c r="B7" i="15"/>
  <c r="A7" i="15"/>
  <c r="BE60" i="16"/>
  <c r="I7" i="15" s="1"/>
  <c r="BC60" i="16"/>
  <c r="G7" i="15" s="1"/>
  <c r="I60" i="16"/>
  <c r="E4" i="16"/>
  <c r="F3" i="16"/>
  <c r="G23" i="14"/>
  <c r="C33" i="14"/>
  <c r="F33" i="14" s="1"/>
  <c r="C31" i="14"/>
  <c r="G7" i="14"/>
  <c r="H26" i="12"/>
  <c r="I25" i="12"/>
  <c r="D21" i="11"/>
  <c r="I24" i="12"/>
  <c r="G21" i="11" s="1"/>
  <c r="D20" i="11"/>
  <c r="I23" i="12"/>
  <c r="G20" i="11" s="1"/>
  <c r="G19" i="11"/>
  <c r="D19" i="11"/>
  <c r="I22" i="12"/>
  <c r="D18" i="11"/>
  <c r="I21" i="12"/>
  <c r="G18" i="11" s="1"/>
  <c r="D17" i="11"/>
  <c r="I20" i="12"/>
  <c r="G17" i="11" s="1"/>
  <c r="G16" i="11"/>
  <c r="D16" i="11"/>
  <c r="I19" i="12"/>
  <c r="G15" i="11"/>
  <c r="D15" i="11"/>
  <c r="I18" i="12"/>
  <c r="BE144" i="13"/>
  <c r="BD144" i="13"/>
  <c r="BC144" i="13"/>
  <c r="BB144" i="13"/>
  <c r="BA144" i="13"/>
  <c r="K144" i="13"/>
  <c r="I144" i="13"/>
  <c r="G144" i="13"/>
  <c r="BE143" i="13"/>
  <c r="BD143" i="13"/>
  <c r="BC143" i="13"/>
  <c r="BB143" i="13"/>
  <c r="BA143" i="13"/>
  <c r="K143" i="13"/>
  <c r="I143" i="13"/>
  <c r="G143" i="13"/>
  <c r="BE142" i="13"/>
  <c r="BD142" i="13"/>
  <c r="BC142" i="13"/>
  <c r="BB142" i="13"/>
  <c r="BA142" i="13"/>
  <c r="K142" i="13"/>
  <c r="I142" i="13"/>
  <c r="G142" i="13"/>
  <c r="BE141" i="13"/>
  <c r="BD141" i="13"/>
  <c r="BC141" i="13"/>
  <c r="BB141" i="13"/>
  <c r="BA141" i="13"/>
  <c r="K141" i="13"/>
  <c r="I141" i="13"/>
  <c r="G141" i="13"/>
  <c r="BE140" i="13"/>
  <c r="BD140" i="13"/>
  <c r="BC140" i="13"/>
  <c r="BB140" i="13"/>
  <c r="BA140" i="13"/>
  <c r="K140" i="13"/>
  <c r="I140" i="13"/>
  <c r="G140" i="13"/>
  <c r="BE139" i="13"/>
  <c r="BD139" i="13"/>
  <c r="BC139" i="13"/>
  <c r="BC146" i="13" s="1"/>
  <c r="G12" i="12" s="1"/>
  <c r="BB139" i="13"/>
  <c r="BA139" i="13"/>
  <c r="K139" i="13"/>
  <c r="I139" i="13"/>
  <c r="I146" i="13" s="1"/>
  <c r="G139" i="13"/>
  <c r="B12" i="12"/>
  <c r="A12" i="12"/>
  <c r="BE146" i="13"/>
  <c r="I12" i="12" s="1"/>
  <c r="BD146" i="13"/>
  <c r="H12" i="12" s="1"/>
  <c r="BB146" i="13"/>
  <c r="F12" i="12" s="1"/>
  <c r="BA146" i="13"/>
  <c r="E12" i="12" s="1"/>
  <c r="K146" i="13"/>
  <c r="G146" i="13"/>
  <c r="BE134" i="13"/>
  <c r="BC134" i="13"/>
  <c r="BB134" i="13"/>
  <c r="BA134" i="13"/>
  <c r="K134" i="13"/>
  <c r="I134" i="13"/>
  <c r="G134" i="13"/>
  <c r="BD134" i="13" s="1"/>
  <c r="BE131" i="13"/>
  <c r="BC131" i="13"/>
  <c r="BB131" i="13"/>
  <c r="BA131" i="13"/>
  <c r="K131" i="13"/>
  <c r="I131" i="13"/>
  <c r="G131" i="13"/>
  <c r="BD131" i="13" s="1"/>
  <c r="BE129" i="13"/>
  <c r="BC129" i="13"/>
  <c r="BB129" i="13"/>
  <c r="BA129" i="13"/>
  <c r="K129" i="13"/>
  <c r="I129" i="13"/>
  <c r="G129" i="13"/>
  <c r="BD129" i="13" s="1"/>
  <c r="BE126" i="13"/>
  <c r="BC126" i="13"/>
  <c r="BB126" i="13"/>
  <c r="BA126" i="13"/>
  <c r="K126" i="13"/>
  <c r="I126" i="13"/>
  <c r="G126" i="13"/>
  <c r="BD126" i="13" s="1"/>
  <c r="BE122" i="13"/>
  <c r="BC122" i="13"/>
  <c r="BB122" i="13"/>
  <c r="BA122" i="13"/>
  <c r="K122" i="13"/>
  <c r="I122" i="13"/>
  <c r="G122" i="13"/>
  <c r="BD122" i="13" s="1"/>
  <c r="BE119" i="13"/>
  <c r="BC119" i="13"/>
  <c r="BB119" i="13"/>
  <c r="BA119" i="13"/>
  <c r="K119" i="13"/>
  <c r="I119" i="13"/>
  <c r="G119" i="13"/>
  <c r="BD119" i="13" s="1"/>
  <c r="BE116" i="13"/>
  <c r="BC116" i="13"/>
  <c r="BB116" i="13"/>
  <c r="BA116" i="13"/>
  <c r="K116" i="13"/>
  <c r="I116" i="13"/>
  <c r="G116" i="13"/>
  <c r="BD116" i="13" s="1"/>
  <c r="BE113" i="13"/>
  <c r="BC113" i="13"/>
  <c r="BB113" i="13"/>
  <c r="BA113" i="13"/>
  <c r="K113" i="13"/>
  <c r="I113" i="13"/>
  <c r="G113" i="13"/>
  <c r="BD113" i="13" s="1"/>
  <c r="BE111" i="13"/>
  <c r="BC111" i="13"/>
  <c r="BB111" i="13"/>
  <c r="BB137" i="13" s="1"/>
  <c r="F11" i="12" s="1"/>
  <c r="BA111" i="13"/>
  <c r="K111" i="13"/>
  <c r="I111" i="13"/>
  <c r="G111" i="13"/>
  <c r="BD111" i="13" s="1"/>
  <c r="B11" i="12"/>
  <c r="A11" i="12"/>
  <c r="BE137" i="13"/>
  <c r="I11" i="12" s="1"/>
  <c r="BC137" i="13"/>
  <c r="G11" i="12" s="1"/>
  <c r="BA137" i="13"/>
  <c r="E11" i="12" s="1"/>
  <c r="K137" i="13"/>
  <c r="I137" i="13"/>
  <c r="BE107" i="13"/>
  <c r="BD107" i="13"/>
  <c r="BC107" i="13"/>
  <c r="BB107" i="13"/>
  <c r="BA107" i="13"/>
  <c r="K107" i="13"/>
  <c r="I107" i="13"/>
  <c r="G107" i="13"/>
  <c r="BE105" i="13"/>
  <c r="BD105" i="13"/>
  <c r="BC105" i="13"/>
  <c r="BB105" i="13"/>
  <c r="BA105" i="13"/>
  <c r="K105" i="13"/>
  <c r="I105" i="13"/>
  <c r="G105" i="13"/>
  <c r="BE103" i="13"/>
  <c r="BD103" i="13"/>
  <c r="BC103" i="13"/>
  <c r="BB103" i="13"/>
  <c r="BA103" i="13"/>
  <c r="K103" i="13"/>
  <c r="I103" i="13"/>
  <c r="G103" i="13"/>
  <c r="BE101" i="13"/>
  <c r="BD101" i="13"/>
  <c r="BC101" i="13"/>
  <c r="BB101" i="13"/>
  <c r="BA101" i="13"/>
  <c r="K101" i="13"/>
  <c r="I101" i="13"/>
  <c r="G101" i="13"/>
  <c r="BE99" i="13"/>
  <c r="BD99" i="13"/>
  <c r="BC99" i="13"/>
  <c r="BB99" i="13"/>
  <c r="BA99" i="13"/>
  <c r="K99" i="13"/>
  <c r="I99" i="13"/>
  <c r="G99" i="13"/>
  <c r="BE97" i="13"/>
  <c r="BD97" i="13"/>
  <c r="BC97" i="13"/>
  <c r="BB97" i="13"/>
  <c r="BA97" i="13"/>
  <c r="K97" i="13"/>
  <c r="I97" i="13"/>
  <c r="G97" i="13"/>
  <c r="BE95" i="13"/>
  <c r="BD95" i="13"/>
  <c r="BC95" i="13"/>
  <c r="BB95" i="13"/>
  <c r="BA95" i="13"/>
  <c r="K95" i="13"/>
  <c r="I95" i="13"/>
  <c r="G95" i="13"/>
  <c r="BE93" i="13"/>
  <c r="BD93" i="13"/>
  <c r="BC93" i="13"/>
  <c r="BB93" i="13"/>
  <c r="BA93" i="13"/>
  <c r="K93" i="13"/>
  <c r="I93" i="13"/>
  <c r="G93" i="13"/>
  <c r="BE91" i="13"/>
  <c r="BD91" i="13"/>
  <c r="BC91" i="13"/>
  <c r="BB91" i="13"/>
  <c r="BA91" i="13"/>
  <c r="K91" i="13"/>
  <c r="I91" i="13"/>
  <c r="G91" i="13"/>
  <c r="BE89" i="13"/>
  <c r="BD89" i="13"/>
  <c r="BC89" i="13"/>
  <c r="BB89" i="13"/>
  <c r="BA89" i="13"/>
  <c r="K89" i="13"/>
  <c r="I89" i="13"/>
  <c r="G89" i="13"/>
  <c r="BE88" i="13"/>
  <c r="BD88" i="13"/>
  <c r="BC88" i="13"/>
  <c r="BB88" i="13"/>
  <c r="BA88" i="13"/>
  <c r="K88" i="13"/>
  <c r="I88" i="13"/>
  <c r="G88" i="13"/>
  <c r="BE86" i="13"/>
  <c r="BD86" i="13"/>
  <c r="BC86" i="13"/>
  <c r="BB86" i="13"/>
  <c r="BA86" i="13"/>
  <c r="K86" i="13"/>
  <c r="I86" i="13"/>
  <c r="G86" i="13"/>
  <c r="BE85" i="13"/>
  <c r="BD85" i="13"/>
  <c r="BC85" i="13"/>
  <c r="BB85" i="13"/>
  <c r="BA85" i="13"/>
  <c r="K85" i="13"/>
  <c r="I85" i="13"/>
  <c r="G85" i="13"/>
  <c r="BE83" i="13"/>
  <c r="BD83" i="13"/>
  <c r="BC83" i="13"/>
  <c r="BB83" i="13"/>
  <c r="BA83" i="13"/>
  <c r="K83" i="13"/>
  <c r="I83" i="13"/>
  <c r="G83" i="13"/>
  <c r="BE77" i="13"/>
  <c r="BD77" i="13"/>
  <c r="BC77" i="13"/>
  <c r="BB77" i="13"/>
  <c r="BA77" i="13"/>
  <c r="K77" i="13"/>
  <c r="I77" i="13"/>
  <c r="G77" i="13"/>
  <c r="BE75" i="13"/>
  <c r="BD75" i="13"/>
  <c r="BC75" i="13"/>
  <c r="BB75" i="13"/>
  <c r="BA75" i="13"/>
  <c r="K75" i="13"/>
  <c r="I75" i="13"/>
  <c r="G75" i="13"/>
  <c r="BE74" i="13"/>
  <c r="BD74" i="13"/>
  <c r="BC74" i="13"/>
  <c r="BB74" i="13"/>
  <c r="BA74" i="13"/>
  <c r="K74" i="13"/>
  <c r="I74" i="13"/>
  <c r="G74" i="13"/>
  <c r="BE73" i="13"/>
  <c r="BD73" i="13"/>
  <c r="BC73" i="13"/>
  <c r="BB73" i="13"/>
  <c r="BA73" i="13"/>
  <c r="K73" i="13"/>
  <c r="I73" i="13"/>
  <c r="G73" i="13"/>
  <c r="BE71" i="13"/>
  <c r="BD71" i="13"/>
  <c r="BC71" i="13"/>
  <c r="BB71" i="13"/>
  <c r="BA71" i="13"/>
  <c r="K71" i="13"/>
  <c r="I71" i="13"/>
  <c r="G71" i="13"/>
  <c r="BE69" i="13"/>
  <c r="BD69" i="13"/>
  <c r="BC69" i="13"/>
  <c r="BB69" i="13"/>
  <c r="BA69" i="13"/>
  <c r="K69" i="13"/>
  <c r="I69" i="13"/>
  <c r="G69" i="13"/>
  <c r="BE68" i="13"/>
  <c r="BD68" i="13"/>
  <c r="BC68" i="13"/>
  <c r="BB68" i="13"/>
  <c r="BA68" i="13"/>
  <c r="K68" i="13"/>
  <c r="I68" i="13"/>
  <c r="G68" i="13"/>
  <c r="BE67" i="13"/>
  <c r="BD67" i="13"/>
  <c r="BC67" i="13"/>
  <c r="BB67" i="13"/>
  <c r="BA67" i="13"/>
  <c r="K67" i="13"/>
  <c r="I67" i="13"/>
  <c r="G67" i="13"/>
  <c r="BE66" i="13"/>
  <c r="BD66" i="13"/>
  <c r="BC66" i="13"/>
  <c r="BB66" i="13"/>
  <c r="BA66" i="13"/>
  <c r="K66" i="13"/>
  <c r="I66" i="13"/>
  <c r="G66" i="13"/>
  <c r="BE65" i="13"/>
  <c r="BD65" i="13"/>
  <c r="BC65" i="13"/>
  <c r="BB65" i="13"/>
  <c r="BA65" i="13"/>
  <c r="K65" i="13"/>
  <c r="I65" i="13"/>
  <c r="G65" i="13"/>
  <c r="BE63" i="13"/>
  <c r="BD63" i="13"/>
  <c r="BC63" i="13"/>
  <c r="BB63" i="13"/>
  <c r="BA63" i="13"/>
  <c r="K63" i="13"/>
  <c r="I63" i="13"/>
  <c r="G63" i="13"/>
  <c r="BE61" i="13"/>
  <c r="BD61" i="13"/>
  <c r="BC61" i="13"/>
  <c r="BB61" i="13"/>
  <c r="BA61" i="13"/>
  <c r="K61" i="13"/>
  <c r="I61" i="13"/>
  <c r="G61" i="13"/>
  <c r="BE58" i="13"/>
  <c r="BD58" i="13"/>
  <c r="BC58" i="13"/>
  <c r="BB58" i="13"/>
  <c r="BA58" i="13"/>
  <c r="K58" i="13"/>
  <c r="I58" i="13"/>
  <c r="G58" i="13"/>
  <c r="BE57" i="13"/>
  <c r="BD57" i="13"/>
  <c r="BC57" i="13"/>
  <c r="BB57" i="13"/>
  <c r="BA57" i="13"/>
  <c r="K57" i="13"/>
  <c r="I57" i="13"/>
  <c r="G57" i="13"/>
  <c r="BE55" i="13"/>
  <c r="BD55" i="13"/>
  <c r="BC55" i="13"/>
  <c r="BB55" i="13"/>
  <c r="BA55" i="13"/>
  <c r="K55" i="13"/>
  <c r="I55" i="13"/>
  <c r="G55" i="13"/>
  <c r="BE53" i="13"/>
  <c r="BD53" i="13"/>
  <c r="BC53" i="13"/>
  <c r="BB53" i="13"/>
  <c r="BA53" i="13"/>
  <c r="K53" i="13"/>
  <c r="I53" i="13"/>
  <c r="G53" i="13"/>
  <c r="BE48" i="13"/>
  <c r="BD48" i="13"/>
  <c r="BC48" i="13"/>
  <c r="BB48" i="13"/>
  <c r="BA48" i="13"/>
  <c r="K48" i="13"/>
  <c r="I48" i="13"/>
  <c r="G48" i="13"/>
  <c r="BE46" i="13"/>
  <c r="BD46" i="13"/>
  <c r="BC46" i="13"/>
  <c r="BB46" i="13"/>
  <c r="BA46" i="13"/>
  <c r="K46" i="13"/>
  <c r="I46" i="13"/>
  <c r="G46" i="13"/>
  <c r="BE41" i="13"/>
  <c r="BD41" i="13"/>
  <c r="BC41" i="13"/>
  <c r="BB41" i="13"/>
  <c r="BA41" i="13"/>
  <c r="K41" i="13"/>
  <c r="I41" i="13"/>
  <c r="G41" i="13"/>
  <c r="BE37" i="13"/>
  <c r="BD37" i="13"/>
  <c r="BC37" i="13"/>
  <c r="BB37" i="13"/>
  <c r="BA37" i="13"/>
  <c r="K37" i="13"/>
  <c r="I37" i="13"/>
  <c r="G37" i="13"/>
  <c r="BE33" i="13"/>
  <c r="BD33" i="13"/>
  <c r="BC33" i="13"/>
  <c r="BB33" i="13"/>
  <c r="BA33" i="13"/>
  <c r="K33" i="13"/>
  <c r="I33" i="13"/>
  <c r="G33" i="13"/>
  <c r="BE29" i="13"/>
  <c r="BD29" i="13"/>
  <c r="BC29" i="13"/>
  <c r="BB29" i="13"/>
  <c r="BA29" i="13"/>
  <c r="K29" i="13"/>
  <c r="I29" i="13"/>
  <c r="G29" i="13"/>
  <c r="BE25" i="13"/>
  <c r="BD25" i="13"/>
  <c r="BC25" i="13"/>
  <c r="BB25" i="13"/>
  <c r="BA25" i="13"/>
  <c r="K25" i="13"/>
  <c r="I25" i="13"/>
  <c r="G25" i="13"/>
  <c r="BE21" i="13"/>
  <c r="BE109" i="13" s="1"/>
  <c r="I10" i="12" s="1"/>
  <c r="BD21" i="13"/>
  <c r="BC21" i="13"/>
  <c r="BB21" i="13"/>
  <c r="BA21" i="13"/>
  <c r="BA109" i="13" s="1"/>
  <c r="E10" i="12" s="1"/>
  <c r="K21" i="13"/>
  <c r="I21" i="13"/>
  <c r="G21" i="13"/>
  <c r="B10" i="12"/>
  <c r="A10" i="12"/>
  <c r="BD109" i="13"/>
  <c r="H10" i="12" s="1"/>
  <c r="BC109" i="13"/>
  <c r="G10" i="12" s="1"/>
  <c r="BB109" i="13"/>
  <c r="F10" i="12" s="1"/>
  <c r="K109" i="13"/>
  <c r="I109" i="13"/>
  <c r="G109" i="13"/>
  <c r="BE18" i="13"/>
  <c r="BD18" i="13"/>
  <c r="BD19" i="13" s="1"/>
  <c r="H9" i="12" s="1"/>
  <c r="BC18" i="13"/>
  <c r="BB18" i="13"/>
  <c r="K18" i="13"/>
  <c r="K19" i="13" s="1"/>
  <c r="I18" i="13"/>
  <c r="G18" i="13"/>
  <c r="BA18" i="13" s="1"/>
  <c r="BA19" i="13" s="1"/>
  <c r="E9" i="12" s="1"/>
  <c r="B9" i="12"/>
  <c r="A9" i="12"/>
  <c r="BE19" i="13"/>
  <c r="I9" i="12" s="1"/>
  <c r="BC19" i="13"/>
  <c r="G9" i="12" s="1"/>
  <c r="BB19" i="13"/>
  <c r="F9" i="12" s="1"/>
  <c r="I19" i="13"/>
  <c r="G19" i="13"/>
  <c r="BE14" i="13"/>
  <c r="BD14" i="13"/>
  <c r="BC14" i="13"/>
  <c r="BB14" i="13"/>
  <c r="K14" i="13"/>
  <c r="I14" i="13"/>
  <c r="G14" i="13"/>
  <c r="BA14" i="13" s="1"/>
  <c r="BE12" i="13"/>
  <c r="BD12" i="13"/>
  <c r="BC12" i="13"/>
  <c r="BC16" i="13" s="1"/>
  <c r="G8" i="12" s="1"/>
  <c r="BB12" i="13"/>
  <c r="K12" i="13"/>
  <c r="I12" i="13"/>
  <c r="I16" i="13" s="1"/>
  <c r="G12" i="13"/>
  <c r="BA12" i="13" s="1"/>
  <c r="B8" i="12"/>
  <c r="A8" i="12"/>
  <c r="BE16" i="13"/>
  <c r="I8" i="12" s="1"/>
  <c r="BD16" i="13"/>
  <c r="H8" i="12" s="1"/>
  <c r="BB16" i="13"/>
  <c r="F8" i="12" s="1"/>
  <c r="K16" i="13"/>
  <c r="G16" i="13"/>
  <c r="BE8" i="13"/>
  <c r="BD8" i="13"/>
  <c r="BC8" i="13"/>
  <c r="BB8" i="13"/>
  <c r="BB10" i="13" s="1"/>
  <c r="F7" i="12" s="1"/>
  <c r="K8" i="13"/>
  <c r="I8" i="13"/>
  <c r="G8" i="13"/>
  <c r="BA8" i="13" s="1"/>
  <c r="BA10" i="13" s="1"/>
  <c r="E7" i="12" s="1"/>
  <c r="B7" i="12"/>
  <c r="A7" i="12"/>
  <c r="BE10" i="13"/>
  <c r="I7" i="12" s="1"/>
  <c r="BD10" i="13"/>
  <c r="H7" i="12" s="1"/>
  <c r="BC10" i="13"/>
  <c r="G7" i="12" s="1"/>
  <c r="K10" i="13"/>
  <c r="I10" i="13"/>
  <c r="E4" i="13"/>
  <c r="F3" i="13"/>
  <c r="G23" i="11"/>
  <c r="C33" i="11"/>
  <c r="F33" i="11" s="1"/>
  <c r="C31" i="11"/>
  <c r="G7" i="11"/>
  <c r="H40" i="9"/>
  <c r="I39" i="9"/>
  <c r="D21" i="8"/>
  <c r="I38" i="9"/>
  <c r="G21" i="8" s="1"/>
  <c r="D20" i="8"/>
  <c r="I37" i="9"/>
  <c r="G20" i="8" s="1"/>
  <c r="G19" i="8"/>
  <c r="D19" i="8"/>
  <c r="I36" i="9"/>
  <c r="D18" i="8"/>
  <c r="I35" i="9"/>
  <c r="G18" i="8" s="1"/>
  <c r="D17" i="8"/>
  <c r="I34" i="9"/>
  <c r="G17" i="8" s="1"/>
  <c r="D16" i="8"/>
  <c r="I33" i="9"/>
  <c r="G16" i="8" s="1"/>
  <c r="G15" i="8"/>
  <c r="D15" i="8"/>
  <c r="I32" i="9"/>
  <c r="BE601" i="10"/>
  <c r="BD601" i="10"/>
  <c r="BC601" i="10"/>
  <c r="BB601" i="10"/>
  <c r="BA601" i="10"/>
  <c r="K601" i="10"/>
  <c r="I601" i="10"/>
  <c r="G601" i="10"/>
  <c r="BE600" i="10"/>
  <c r="BD600" i="10"/>
  <c r="BC600" i="10"/>
  <c r="BB600" i="10"/>
  <c r="BA600" i="10"/>
  <c r="K600" i="10"/>
  <c r="I600" i="10"/>
  <c r="G600" i="10"/>
  <c r="BE599" i="10"/>
  <c r="BD599" i="10"/>
  <c r="BC599" i="10"/>
  <c r="BB599" i="10"/>
  <c r="BA599" i="10"/>
  <c r="K599" i="10"/>
  <c r="I599" i="10"/>
  <c r="G599" i="10"/>
  <c r="BE598" i="10"/>
  <c r="BD598" i="10"/>
  <c r="BC598" i="10"/>
  <c r="BB598" i="10"/>
  <c r="BA598" i="10"/>
  <c r="K598" i="10"/>
  <c r="I598" i="10"/>
  <c r="G598" i="10"/>
  <c r="BE597" i="10"/>
  <c r="BD597" i="10"/>
  <c r="BC597" i="10"/>
  <c r="BB597" i="10"/>
  <c r="BA597" i="10"/>
  <c r="K597" i="10"/>
  <c r="I597" i="10"/>
  <c r="G597" i="10"/>
  <c r="BE596" i="10"/>
  <c r="BD596" i="10"/>
  <c r="BC596" i="10"/>
  <c r="BB596" i="10"/>
  <c r="BA596" i="10"/>
  <c r="K596" i="10"/>
  <c r="I596" i="10"/>
  <c r="G596" i="10"/>
  <c r="BE595" i="10"/>
  <c r="BD595" i="10"/>
  <c r="BC595" i="10"/>
  <c r="BB595" i="10"/>
  <c r="BA595" i="10"/>
  <c r="K595" i="10"/>
  <c r="I595" i="10"/>
  <c r="G595" i="10"/>
  <c r="BE593" i="10"/>
  <c r="BD593" i="10"/>
  <c r="BC593" i="10"/>
  <c r="BB593" i="10"/>
  <c r="BA593" i="10"/>
  <c r="K593" i="10"/>
  <c r="I593" i="10"/>
  <c r="G593" i="10"/>
  <c r="BE591" i="10"/>
  <c r="BD591" i="10"/>
  <c r="BC591" i="10"/>
  <c r="BB591" i="10"/>
  <c r="BA591" i="10"/>
  <c r="K591" i="10"/>
  <c r="I591" i="10"/>
  <c r="G591" i="10"/>
  <c r="BE589" i="10"/>
  <c r="BD589" i="10"/>
  <c r="BC589" i="10"/>
  <c r="BB589" i="10"/>
  <c r="BA589" i="10"/>
  <c r="K589" i="10"/>
  <c r="I589" i="10"/>
  <c r="G589" i="10"/>
  <c r="BE586" i="10"/>
  <c r="BD586" i="10"/>
  <c r="BC586" i="10"/>
  <c r="BC602" i="10" s="1"/>
  <c r="G26" i="9" s="1"/>
  <c r="BB586" i="10"/>
  <c r="BA586" i="10"/>
  <c r="K586" i="10"/>
  <c r="I586" i="10"/>
  <c r="I602" i="10" s="1"/>
  <c r="G586" i="10"/>
  <c r="B26" i="9"/>
  <c r="A26" i="9"/>
  <c r="BE602" i="10"/>
  <c r="I26" i="9" s="1"/>
  <c r="BD602" i="10"/>
  <c r="H26" i="9" s="1"/>
  <c r="BB602" i="10"/>
  <c r="F26" i="9" s="1"/>
  <c r="BA602" i="10"/>
  <c r="E26" i="9" s="1"/>
  <c r="K602" i="10"/>
  <c r="G602" i="10"/>
  <c r="BE578" i="10"/>
  <c r="BC578" i="10"/>
  <c r="BB578" i="10"/>
  <c r="BB584" i="10" s="1"/>
  <c r="BA578" i="10"/>
  <c r="K578" i="10"/>
  <c r="I578" i="10"/>
  <c r="G578" i="10"/>
  <c r="F25" i="9"/>
  <c r="B25" i="9"/>
  <c r="A25" i="9"/>
  <c r="BE584" i="10"/>
  <c r="I25" i="9" s="1"/>
  <c r="BC584" i="10"/>
  <c r="G25" i="9" s="1"/>
  <c r="BA584" i="10"/>
  <c r="E25" i="9" s="1"/>
  <c r="K584" i="10"/>
  <c r="I584" i="10"/>
  <c r="BE574" i="10"/>
  <c r="BE576" i="10" s="1"/>
  <c r="BC574" i="10"/>
  <c r="BB574" i="10"/>
  <c r="BA574" i="10"/>
  <c r="BA576" i="10" s="1"/>
  <c r="K574" i="10"/>
  <c r="I574" i="10"/>
  <c r="G574" i="10"/>
  <c r="BD574" i="10" s="1"/>
  <c r="BD576" i="10" s="1"/>
  <c r="H24" i="9" s="1"/>
  <c r="I24" i="9"/>
  <c r="E24" i="9"/>
  <c r="B24" i="9"/>
  <c r="A24" i="9"/>
  <c r="BC576" i="10"/>
  <c r="G24" i="9" s="1"/>
  <c r="BB576" i="10"/>
  <c r="F24" i="9" s="1"/>
  <c r="K576" i="10"/>
  <c r="I576" i="10"/>
  <c r="G576" i="10"/>
  <c r="BE561" i="10"/>
  <c r="BD561" i="10"/>
  <c r="BD572" i="10" s="1"/>
  <c r="H23" i="9" s="1"/>
  <c r="BC561" i="10"/>
  <c r="BA561" i="10"/>
  <c r="K561" i="10"/>
  <c r="K572" i="10" s="1"/>
  <c r="I561" i="10"/>
  <c r="G561" i="10"/>
  <c r="BB561" i="10" s="1"/>
  <c r="BB572" i="10" s="1"/>
  <c r="F23" i="9" s="1"/>
  <c r="B23" i="9"/>
  <c r="A23" i="9"/>
  <c r="BE572" i="10"/>
  <c r="I23" i="9" s="1"/>
  <c r="BC572" i="10"/>
  <c r="G23" i="9" s="1"/>
  <c r="BA572" i="10"/>
  <c r="E23" i="9" s="1"/>
  <c r="I572" i="10"/>
  <c r="G572" i="10"/>
  <c r="BE556" i="10"/>
  <c r="BD556" i="10"/>
  <c r="BC556" i="10"/>
  <c r="BA556" i="10"/>
  <c r="K556" i="10"/>
  <c r="I556" i="10"/>
  <c r="G556" i="10"/>
  <c r="BB556" i="10" s="1"/>
  <c r="BE549" i="10"/>
  <c r="BD549" i="10"/>
  <c r="BC549" i="10"/>
  <c r="BA549" i="10"/>
  <c r="K549" i="10"/>
  <c r="I549" i="10"/>
  <c r="G549" i="10"/>
  <c r="BB549" i="10" s="1"/>
  <c r="BE546" i="10"/>
  <c r="BD546" i="10"/>
  <c r="BC546" i="10"/>
  <c r="BA546" i="10"/>
  <c r="K546" i="10"/>
  <c r="I546" i="10"/>
  <c r="I559" i="10" s="1"/>
  <c r="G546" i="10"/>
  <c r="BB546" i="10" s="1"/>
  <c r="B22" i="9"/>
  <c r="A22" i="9"/>
  <c r="BE559" i="10"/>
  <c r="I22" i="9" s="1"/>
  <c r="BD559" i="10"/>
  <c r="H22" i="9" s="1"/>
  <c r="BB559" i="10"/>
  <c r="F22" i="9" s="1"/>
  <c r="BA559" i="10"/>
  <c r="E22" i="9" s="1"/>
  <c r="K559" i="10"/>
  <c r="G559" i="10"/>
  <c r="BE543" i="10"/>
  <c r="BD543" i="10"/>
  <c r="BC543" i="10"/>
  <c r="BA543" i="10"/>
  <c r="K543" i="10"/>
  <c r="I543" i="10"/>
  <c r="G543" i="10"/>
  <c r="BB543" i="10" s="1"/>
  <c r="BE538" i="10"/>
  <c r="BD538" i="10"/>
  <c r="BC538" i="10"/>
  <c r="BA538" i="10"/>
  <c r="K538" i="10"/>
  <c r="I538" i="10"/>
  <c r="G538" i="10"/>
  <c r="BB538" i="10" s="1"/>
  <c r="BE536" i="10"/>
  <c r="BD536" i="10"/>
  <c r="BC536" i="10"/>
  <c r="BA536" i="10"/>
  <c r="K536" i="10"/>
  <c r="I536" i="10"/>
  <c r="G536" i="10"/>
  <c r="BB536" i="10" s="1"/>
  <c r="BE533" i="10"/>
  <c r="BD533" i="10"/>
  <c r="BC533" i="10"/>
  <c r="BA533" i="10"/>
  <c r="K533" i="10"/>
  <c r="I533" i="10"/>
  <c r="G533" i="10"/>
  <c r="G544" i="10" s="1"/>
  <c r="B21" i="9"/>
  <c r="A21" i="9"/>
  <c r="BE544" i="10"/>
  <c r="I21" i="9" s="1"/>
  <c r="BD544" i="10"/>
  <c r="H21" i="9" s="1"/>
  <c r="BC544" i="10"/>
  <c r="G21" i="9" s="1"/>
  <c r="BA544" i="10"/>
  <c r="E21" i="9" s="1"/>
  <c r="K544" i="10"/>
  <c r="I544" i="10"/>
  <c r="BE530" i="10"/>
  <c r="BD530" i="10"/>
  <c r="BC530" i="10"/>
  <c r="BA530" i="10"/>
  <c r="K530" i="10"/>
  <c r="I530" i="10"/>
  <c r="G530" i="10"/>
  <c r="BB530" i="10" s="1"/>
  <c r="BE527" i="10"/>
  <c r="BD527" i="10"/>
  <c r="BC527" i="10"/>
  <c r="BA527" i="10"/>
  <c r="K527" i="10"/>
  <c r="I527" i="10"/>
  <c r="G527" i="10"/>
  <c r="BB527" i="10" s="1"/>
  <c r="BE523" i="10"/>
  <c r="BD523" i="10"/>
  <c r="BC523" i="10"/>
  <c r="BA523" i="10"/>
  <c r="K523" i="10"/>
  <c r="I523" i="10"/>
  <c r="G523" i="10"/>
  <c r="BB523" i="10" s="1"/>
  <c r="BE518" i="10"/>
  <c r="BD518" i="10"/>
  <c r="BC518" i="10"/>
  <c r="BA518" i="10"/>
  <c r="K518" i="10"/>
  <c r="I518" i="10"/>
  <c r="G518" i="10"/>
  <c r="BB518" i="10" s="1"/>
  <c r="BE515" i="10"/>
  <c r="BD515" i="10"/>
  <c r="BC515" i="10"/>
  <c r="BA515" i="10"/>
  <c r="K515" i="10"/>
  <c r="I515" i="10"/>
  <c r="G515" i="10"/>
  <c r="BB515" i="10" s="1"/>
  <c r="BE513" i="10"/>
  <c r="BD513" i="10"/>
  <c r="BC513" i="10"/>
  <c r="BA513" i="10"/>
  <c r="K513" i="10"/>
  <c r="I513" i="10"/>
  <c r="G513" i="10"/>
  <c r="BB513" i="10" s="1"/>
  <c r="BE511" i="10"/>
  <c r="BD511" i="10"/>
  <c r="BC511" i="10"/>
  <c r="BA511" i="10"/>
  <c r="K511" i="10"/>
  <c r="I511" i="10"/>
  <c r="G511" i="10"/>
  <c r="BB511" i="10" s="1"/>
  <c r="BE509" i="10"/>
  <c r="BD509" i="10"/>
  <c r="BC509" i="10"/>
  <c r="BA509" i="10"/>
  <c r="K509" i="10"/>
  <c r="I509" i="10"/>
  <c r="G509" i="10"/>
  <c r="BB509" i="10" s="1"/>
  <c r="BE502" i="10"/>
  <c r="BD502" i="10"/>
  <c r="BC502" i="10"/>
  <c r="BA502" i="10"/>
  <c r="K502" i="10"/>
  <c r="I502" i="10"/>
  <c r="G502" i="10"/>
  <c r="BB502" i="10" s="1"/>
  <c r="BE494" i="10"/>
  <c r="BD494" i="10"/>
  <c r="BC494" i="10"/>
  <c r="BA494" i="10"/>
  <c r="K494" i="10"/>
  <c r="I494" i="10"/>
  <c r="G494" i="10"/>
  <c r="BB494" i="10" s="1"/>
  <c r="BE487" i="10"/>
  <c r="BD487" i="10"/>
  <c r="BC487" i="10"/>
  <c r="BA487" i="10"/>
  <c r="K487" i="10"/>
  <c r="I487" i="10"/>
  <c r="G487" i="10"/>
  <c r="BB487" i="10" s="1"/>
  <c r="BE482" i="10"/>
  <c r="BD482" i="10"/>
  <c r="BC482" i="10"/>
  <c r="BA482" i="10"/>
  <c r="K482" i="10"/>
  <c r="I482" i="10"/>
  <c r="G482" i="10"/>
  <c r="BB482" i="10" s="1"/>
  <c r="BE480" i="10"/>
  <c r="BD480" i="10"/>
  <c r="BC480" i="10"/>
  <c r="BA480" i="10"/>
  <c r="K480" i="10"/>
  <c r="I480" i="10"/>
  <c r="G480" i="10"/>
  <c r="BB480" i="10" s="1"/>
  <c r="BE477" i="10"/>
  <c r="BD477" i="10"/>
  <c r="BC477" i="10"/>
  <c r="BA477" i="10"/>
  <c r="K477" i="10"/>
  <c r="I477" i="10"/>
  <c r="G477" i="10"/>
  <c r="BB477" i="10" s="1"/>
  <c r="BE476" i="10"/>
  <c r="BD476" i="10"/>
  <c r="BC476" i="10"/>
  <c r="BA476" i="10"/>
  <c r="K476" i="10"/>
  <c r="I476" i="10"/>
  <c r="G476" i="10"/>
  <c r="BB476" i="10" s="1"/>
  <c r="BE474" i="10"/>
  <c r="BD474" i="10"/>
  <c r="BC474" i="10"/>
  <c r="BA474" i="10"/>
  <c r="K474" i="10"/>
  <c r="I474" i="10"/>
  <c r="G474" i="10"/>
  <c r="BB474" i="10" s="1"/>
  <c r="BE471" i="10"/>
  <c r="BD471" i="10"/>
  <c r="BC471" i="10"/>
  <c r="BA471" i="10"/>
  <c r="K471" i="10"/>
  <c r="I471" i="10"/>
  <c r="G471" i="10"/>
  <c r="BB471" i="10" s="1"/>
  <c r="BE467" i="10"/>
  <c r="BD467" i="10"/>
  <c r="BC467" i="10"/>
  <c r="BA467" i="10"/>
  <c r="K467" i="10"/>
  <c r="I467" i="10"/>
  <c r="G467" i="10"/>
  <c r="BB467" i="10" s="1"/>
  <c r="BE460" i="10"/>
  <c r="BD460" i="10"/>
  <c r="BC460" i="10"/>
  <c r="BA460" i="10"/>
  <c r="K460" i="10"/>
  <c r="I460" i="10"/>
  <c r="G460" i="10"/>
  <c r="BB460" i="10" s="1"/>
  <c r="BE458" i="10"/>
  <c r="BD458" i="10"/>
  <c r="BC458" i="10"/>
  <c r="BA458" i="10"/>
  <c r="K458" i="10"/>
  <c r="I458" i="10"/>
  <c r="G458" i="10"/>
  <c r="BB458" i="10" s="1"/>
  <c r="BE456" i="10"/>
  <c r="BD456" i="10"/>
  <c r="BC456" i="10"/>
  <c r="BA456" i="10"/>
  <c r="BA531" i="10" s="1"/>
  <c r="E20" i="9" s="1"/>
  <c r="K456" i="10"/>
  <c r="I456" i="10"/>
  <c r="G456" i="10"/>
  <c r="BB456" i="10" s="1"/>
  <c r="B20" i="9"/>
  <c r="A20" i="9"/>
  <c r="BD531" i="10"/>
  <c r="H20" i="9" s="1"/>
  <c r="BC531" i="10"/>
  <c r="G20" i="9" s="1"/>
  <c r="K531" i="10"/>
  <c r="I531" i="10"/>
  <c r="G531" i="10"/>
  <c r="BE453" i="10"/>
  <c r="BD453" i="10"/>
  <c r="BC453" i="10"/>
  <c r="BA453" i="10"/>
  <c r="K453" i="10"/>
  <c r="I453" i="10"/>
  <c r="G453" i="10"/>
  <c r="BB453" i="10" s="1"/>
  <c r="BE449" i="10"/>
  <c r="BD449" i="10"/>
  <c r="BC449" i="10"/>
  <c r="BA449" i="10"/>
  <c r="K449" i="10"/>
  <c r="I449" i="10"/>
  <c r="G449" i="10"/>
  <c r="BB449" i="10" s="1"/>
  <c r="BE446" i="10"/>
  <c r="BD446" i="10"/>
  <c r="BC446" i="10"/>
  <c r="BA446" i="10"/>
  <c r="K446" i="10"/>
  <c r="I446" i="10"/>
  <c r="G446" i="10"/>
  <c r="BB446" i="10" s="1"/>
  <c r="BE443" i="10"/>
  <c r="BD443" i="10"/>
  <c r="BC443" i="10"/>
  <c r="BA443" i="10"/>
  <c r="K443" i="10"/>
  <c r="I443" i="10"/>
  <c r="G443" i="10"/>
  <c r="BB443" i="10" s="1"/>
  <c r="BE441" i="10"/>
  <c r="BD441" i="10"/>
  <c r="BC441" i="10"/>
  <c r="BA441" i="10"/>
  <c r="K441" i="10"/>
  <c r="I441" i="10"/>
  <c r="G441" i="10"/>
  <c r="BB441" i="10" s="1"/>
  <c r="BE436" i="10"/>
  <c r="BD436" i="10"/>
  <c r="BC436" i="10"/>
  <c r="BA436" i="10"/>
  <c r="K436" i="10"/>
  <c r="I436" i="10"/>
  <c r="G436" i="10"/>
  <c r="BB436" i="10" s="1"/>
  <c r="BE433" i="10"/>
  <c r="BD433" i="10"/>
  <c r="BC433" i="10"/>
  <c r="BA433" i="10"/>
  <c r="K433" i="10"/>
  <c r="I433" i="10"/>
  <c r="G433" i="10"/>
  <c r="BB433" i="10" s="1"/>
  <c r="BE431" i="10"/>
  <c r="BD431" i="10"/>
  <c r="BC431" i="10"/>
  <c r="BA431" i="10"/>
  <c r="K431" i="10"/>
  <c r="I431" i="10"/>
  <c r="G431" i="10"/>
  <c r="BB431" i="10" s="1"/>
  <c r="BE429" i="10"/>
  <c r="BD429" i="10"/>
  <c r="BC429" i="10"/>
  <c r="BA429" i="10"/>
  <c r="K429" i="10"/>
  <c r="I429" i="10"/>
  <c r="G429" i="10"/>
  <c r="BB429" i="10" s="1"/>
  <c r="BE424" i="10"/>
  <c r="BD424" i="10"/>
  <c r="BC424" i="10"/>
  <c r="BA424" i="10"/>
  <c r="K424" i="10"/>
  <c r="I424" i="10"/>
  <c r="G424" i="10"/>
  <c r="BB424" i="10" s="1"/>
  <c r="BE419" i="10"/>
  <c r="BD419" i="10"/>
  <c r="BC419" i="10"/>
  <c r="BA419" i="10"/>
  <c r="K419" i="10"/>
  <c r="I419" i="10"/>
  <c r="G419" i="10"/>
  <c r="BB419" i="10" s="1"/>
  <c r="BE416" i="10"/>
  <c r="BD416" i="10"/>
  <c r="BC416" i="10"/>
  <c r="BA416" i="10"/>
  <c r="K416" i="10"/>
  <c r="I416" i="10"/>
  <c r="G416" i="10"/>
  <c r="BB416" i="10" s="1"/>
  <c r="BE410" i="10"/>
  <c r="BD410" i="10"/>
  <c r="BC410" i="10"/>
  <c r="BA410" i="10"/>
  <c r="K410" i="10"/>
  <c r="I410" i="10"/>
  <c r="G410" i="10"/>
  <c r="BB410" i="10" s="1"/>
  <c r="BE406" i="10"/>
  <c r="BD406" i="10"/>
  <c r="BC406" i="10"/>
  <c r="BA406" i="10"/>
  <c r="K406" i="10"/>
  <c r="I406" i="10"/>
  <c r="G406" i="10"/>
  <c r="BB406" i="10" s="1"/>
  <c r="BE403" i="10"/>
  <c r="BD403" i="10"/>
  <c r="BC403" i="10"/>
  <c r="BA403" i="10"/>
  <c r="K403" i="10"/>
  <c r="I403" i="10"/>
  <c r="G403" i="10"/>
  <c r="BB403" i="10" s="1"/>
  <c r="BE401" i="10"/>
  <c r="BD401" i="10"/>
  <c r="BC401" i="10"/>
  <c r="BA401" i="10"/>
  <c r="K401" i="10"/>
  <c r="I401" i="10"/>
  <c r="G401" i="10"/>
  <c r="BB401" i="10" s="1"/>
  <c r="BE395" i="10"/>
  <c r="BD395" i="10"/>
  <c r="BC395" i="10"/>
  <c r="BA395" i="10"/>
  <c r="K395" i="10"/>
  <c r="I395" i="10"/>
  <c r="G395" i="10"/>
  <c r="BB395" i="10" s="1"/>
  <c r="BE391" i="10"/>
  <c r="BD391" i="10"/>
  <c r="BC391" i="10"/>
  <c r="BA391" i="10"/>
  <c r="K391" i="10"/>
  <c r="I391" i="10"/>
  <c r="G391" i="10"/>
  <c r="BB391" i="10" s="1"/>
  <c r="BE389" i="10"/>
  <c r="BD389" i="10"/>
  <c r="BC389" i="10"/>
  <c r="BA389" i="10"/>
  <c r="K389" i="10"/>
  <c r="I389" i="10"/>
  <c r="G389" i="10"/>
  <c r="BB389" i="10" s="1"/>
  <c r="BE384" i="10"/>
  <c r="BD384" i="10"/>
  <c r="BC384" i="10"/>
  <c r="BA384" i="10"/>
  <c r="K384" i="10"/>
  <c r="I384" i="10"/>
  <c r="G384" i="10"/>
  <c r="BB384" i="10" s="1"/>
  <c r="BE381" i="10"/>
  <c r="BD381" i="10"/>
  <c r="BC381" i="10"/>
  <c r="BA381" i="10"/>
  <c r="K381" i="10"/>
  <c r="I381" i="10"/>
  <c r="G381" i="10"/>
  <c r="BB381" i="10" s="1"/>
  <c r="BE379" i="10"/>
  <c r="BD379" i="10"/>
  <c r="BC379" i="10"/>
  <c r="BA379" i="10"/>
  <c r="K379" i="10"/>
  <c r="I379" i="10"/>
  <c r="G379" i="10"/>
  <c r="BB379" i="10" s="1"/>
  <c r="BE377" i="10"/>
  <c r="BD377" i="10"/>
  <c r="BC377" i="10"/>
  <c r="BA377" i="10"/>
  <c r="K377" i="10"/>
  <c r="I377" i="10"/>
  <c r="G377" i="10"/>
  <c r="BB377" i="10" s="1"/>
  <c r="BE371" i="10"/>
  <c r="BD371" i="10"/>
  <c r="BC371" i="10"/>
  <c r="BA371" i="10"/>
  <c r="K371" i="10"/>
  <c r="I371" i="10"/>
  <c r="G371" i="10"/>
  <c r="BB371" i="10" s="1"/>
  <c r="BE367" i="10"/>
  <c r="BD367" i="10"/>
  <c r="BC367" i="10"/>
  <c r="BA367" i="10"/>
  <c r="K367" i="10"/>
  <c r="I367" i="10"/>
  <c r="G367" i="10"/>
  <c r="BB367" i="10" s="1"/>
  <c r="BE362" i="10"/>
  <c r="BD362" i="10"/>
  <c r="BC362" i="10"/>
  <c r="BA362" i="10"/>
  <c r="K362" i="10"/>
  <c r="I362" i="10"/>
  <c r="G362" i="10"/>
  <c r="BB362" i="10" s="1"/>
  <c r="BE351" i="10"/>
  <c r="BD351" i="10"/>
  <c r="BC351" i="10"/>
  <c r="BA351" i="10"/>
  <c r="K351" i="10"/>
  <c r="I351" i="10"/>
  <c r="G351" i="10"/>
  <c r="BB351" i="10" s="1"/>
  <c r="BE343" i="10"/>
  <c r="BD343" i="10"/>
  <c r="BC343" i="10"/>
  <c r="BA343" i="10"/>
  <c r="K343" i="10"/>
  <c r="I343" i="10"/>
  <c r="G343" i="10"/>
  <c r="BB343" i="10" s="1"/>
  <c r="BE340" i="10"/>
  <c r="BD340" i="10"/>
  <c r="BC340" i="10"/>
  <c r="BA340" i="10"/>
  <c r="K340" i="10"/>
  <c r="I340" i="10"/>
  <c r="G340" i="10"/>
  <c r="BB340" i="10" s="1"/>
  <c r="BE334" i="10"/>
  <c r="BD334" i="10"/>
  <c r="BC334" i="10"/>
  <c r="BA334" i="10"/>
  <c r="K334" i="10"/>
  <c r="I334" i="10"/>
  <c r="G334" i="10"/>
  <c r="BB334" i="10" s="1"/>
  <c r="BE328" i="10"/>
  <c r="BD328" i="10"/>
  <c r="BC328" i="10"/>
  <c r="BA328" i="10"/>
  <c r="K328" i="10"/>
  <c r="I328" i="10"/>
  <c r="G328" i="10"/>
  <c r="BB328" i="10" s="1"/>
  <c r="BE324" i="10"/>
  <c r="BD324" i="10"/>
  <c r="BC324" i="10"/>
  <c r="BA324" i="10"/>
  <c r="K324" i="10"/>
  <c r="I324" i="10"/>
  <c r="G324" i="10"/>
  <c r="BB324" i="10" s="1"/>
  <c r="BE320" i="10"/>
  <c r="BD320" i="10"/>
  <c r="BC320" i="10"/>
  <c r="BA320" i="10"/>
  <c r="K320" i="10"/>
  <c r="I320" i="10"/>
  <c r="G320" i="10"/>
  <c r="BB320" i="10" s="1"/>
  <c r="BE315" i="10"/>
  <c r="BD315" i="10"/>
  <c r="BC315" i="10"/>
  <c r="BA315" i="10"/>
  <c r="K315" i="10"/>
  <c r="I315" i="10"/>
  <c r="G315" i="10"/>
  <c r="BB315" i="10" s="1"/>
  <c r="BE312" i="10"/>
  <c r="BD312" i="10"/>
  <c r="BC312" i="10"/>
  <c r="BA312" i="10"/>
  <c r="K312" i="10"/>
  <c r="I312" i="10"/>
  <c r="G312" i="10"/>
  <c r="BB312" i="10" s="1"/>
  <c r="BE309" i="10"/>
  <c r="BD309" i="10"/>
  <c r="BC309" i="10"/>
  <c r="BA309" i="10"/>
  <c r="K309" i="10"/>
  <c r="I309" i="10"/>
  <c r="G309" i="10"/>
  <c r="BB309" i="10" s="1"/>
  <c r="BE306" i="10"/>
  <c r="BD306" i="10"/>
  <c r="BC306" i="10"/>
  <c r="BA306" i="10"/>
  <c r="K306" i="10"/>
  <c r="I306" i="10"/>
  <c r="G306" i="10"/>
  <c r="BB306" i="10" s="1"/>
  <c r="BE299" i="10"/>
  <c r="BD299" i="10"/>
  <c r="BC299" i="10"/>
  <c r="BA299" i="10"/>
  <c r="K299" i="10"/>
  <c r="I299" i="10"/>
  <c r="G299" i="10"/>
  <c r="BB299" i="10" s="1"/>
  <c r="BE295" i="10"/>
  <c r="BD295" i="10"/>
  <c r="BD454" i="10" s="1"/>
  <c r="H19" i="9" s="1"/>
  <c r="BC295" i="10"/>
  <c r="BA295" i="10"/>
  <c r="K295" i="10"/>
  <c r="I295" i="10"/>
  <c r="G295" i="10"/>
  <c r="BB295" i="10" s="1"/>
  <c r="B19" i="9"/>
  <c r="A19" i="9"/>
  <c r="BE454" i="10"/>
  <c r="I19" i="9" s="1"/>
  <c r="BC454" i="10"/>
  <c r="G19" i="9" s="1"/>
  <c r="BA454" i="10"/>
  <c r="E19" i="9" s="1"/>
  <c r="I454" i="10"/>
  <c r="G454" i="10"/>
  <c r="BE292" i="10"/>
  <c r="BD292" i="10"/>
  <c r="BC292" i="10"/>
  <c r="BA292" i="10"/>
  <c r="K292" i="10"/>
  <c r="I292" i="10"/>
  <c r="G292" i="10"/>
  <c r="BB292" i="10" s="1"/>
  <c r="BE289" i="10"/>
  <c r="BE293" i="10" s="1"/>
  <c r="I18" i="9" s="1"/>
  <c r="BD289" i="10"/>
  <c r="BC289" i="10"/>
  <c r="BA289" i="10"/>
  <c r="BA293" i="10" s="1"/>
  <c r="E18" i="9" s="1"/>
  <c r="K289" i="10"/>
  <c r="I289" i="10"/>
  <c r="I293" i="10" s="1"/>
  <c r="G289" i="10"/>
  <c r="BB289" i="10" s="1"/>
  <c r="B18" i="9"/>
  <c r="A18" i="9"/>
  <c r="BD293" i="10"/>
  <c r="H18" i="9" s="1"/>
  <c r="BB293" i="10"/>
  <c r="F18" i="9" s="1"/>
  <c r="K293" i="10"/>
  <c r="G293" i="10"/>
  <c r="BE286" i="10"/>
  <c r="BD286" i="10"/>
  <c r="BC286" i="10"/>
  <c r="BA286" i="10"/>
  <c r="K286" i="10"/>
  <c r="I286" i="10"/>
  <c r="G286" i="10"/>
  <c r="BB286" i="10" s="1"/>
  <c r="BE283" i="10"/>
  <c r="BD283" i="10"/>
  <c r="BC283" i="10"/>
  <c r="BA283" i="10"/>
  <c r="K283" i="10"/>
  <c r="I283" i="10"/>
  <c r="G283" i="10"/>
  <c r="BB283" i="10" s="1"/>
  <c r="BE279" i="10"/>
  <c r="BD279" i="10"/>
  <c r="BC279" i="10"/>
  <c r="BA279" i="10"/>
  <c r="K279" i="10"/>
  <c r="I279" i="10"/>
  <c r="G279" i="10"/>
  <c r="BB279" i="10" s="1"/>
  <c r="BE276" i="10"/>
  <c r="BD276" i="10"/>
  <c r="BC276" i="10"/>
  <c r="BA276" i="10"/>
  <c r="K276" i="10"/>
  <c r="I276" i="10"/>
  <c r="G276" i="10"/>
  <c r="BB276" i="10" s="1"/>
  <c r="BE272" i="10"/>
  <c r="BD272" i="10"/>
  <c r="BC272" i="10"/>
  <c r="BA272" i="10"/>
  <c r="K272" i="10"/>
  <c r="I272" i="10"/>
  <c r="G272" i="10"/>
  <c r="BB272" i="10" s="1"/>
  <c r="BE269" i="10"/>
  <c r="BD269" i="10"/>
  <c r="BC269" i="10"/>
  <c r="BA269" i="10"/>
  <c r="K269" i="10"/>
  <c r="I269" i="10"/>
  <c r="G269" i="10"/>
  <c r="BB269" i="10" s="1"/>
  <c r="BE266" i="10"/>
  <c r="BD266" i="10"/>
  <c r="BC266" i="10"/>
  <c r="BA266" i="10"/>
  <c r="K266" i="10"/>
  <c r="I266" i="10"/>
  <c r="G266" i="10"/>
  <c r="BB266" i="10" s="1"/>
  <c r="BE263" i="10"/>
  <c r="BD263" i="10"/>
  <c r="BC263" i="10"/>
  <c r="BA263" i="10"/>
  <c r="K263" i="10"/>
  <c r="I263" i="10"/>
  <c r="G263" i="10"/>
  <c r="BB263" i="10" s="1"/>
  <c r="BE252" i="10"/>
  <c r="BD252" i="10"/>
  <c r="BC252" i="10"/>
  <c r="BA252" i="10"/>
  <c r="K252" i="10"/>
  <c r="I252" i="10"/>
  <c r="G252" i="10"/>
  <c r="BB252" i="10" s="1"/>
  <c r="BE248" i="10"/>
  <c r="BD248" i="10"/>
  <c r="BC248" i="10"/>
  <c r="BA248" i="10"/>
  <c r="K248" i="10"/>
  <c r="I248" i="10"/>
  <c r="G248" i="10"/>
  <c r="BB248" i="10" s="1"/>
  <c r="BE245" i="10"/>
  <c r="BD245" i="10"/>
  <c r="BC245" i="10"/>
  <c r="BA245" i="10"/>
  <c r="K245" i="10"/>
  <c r="I245" i="10"/>
  <c r="G245" i="10"/>
  <c r="BB245" i="10" s="1"/>
  <c r="BE242" i="10"/>
  <c r="BD242" i="10"/>
  <c r="BC242" i="10"/>
  <c r="BA242" i="10"/>
  <c r="K242" i="10"/>
  <c r="I242" i="10"/>
  <c r="G242" i="10"/>
  <c r="BB242" i="10" s="1"/>
  <c r="BE240" i="10"/>
  <c r="BD240" i="10"/>
  <c r="BC240" i="10"/>
  <c r="BA240" i="10"/>
  <c r="K240" i="10"/>
  <c r="I240" i="10"/>
  <c r="G240" i="10"/>
  <c r="BB240" i="10" s="1"/>
  <c r="BE237" i="10"/>
  <c r="BD237" i="10"/>
  <c r="BC237" i="10"/>
  <c r="BA237" i="10"/>
  <c r="K237" i="10"/>
  <c r="I237" i="10"/>
  <c r="G237" i="10"/>
  <c r="BB237" i="10" s="1"/>
  <c r="BE235" i="10"/>
  <c r="BD235" i="10"/>
  <c r="BC235" i="10"/>
  <c r="BA235" i="10"/>
  <c r="K235" i="10"/>
  <c r="I235" i="10"/>
  <c r="G235" i="10"/>
  <c r="BB235" i="10" s="1"/>
  <c r="BE232" i="10"/>
  <c r="BD232" i="10"/>
  <c r="BC232" i="10"/>
  <c r="BA232" i="10"/>
  <c r="K232" i="10"/>
  <c r="I232" i="10"/>
  <c r="G232" i="10"/>
  <c r="BB232" i="10" s="1"/>
  <c r="BE229" i="10"/>
  <c r="BD229" i="10"/>
  <c r="BC229" i="10"/>
  <c r="BA229" i="10"/>
  <c r="K229" i="10"/>
  <c r="I229" i="10"/>
  <c r="G229" i="10"/>
  <c r="BB229" i="10" s="1"/>
  <c r="BE226" i="10"/>
  <c r="BD226" i="10"/>
  <c r="BC226" i="10"/>
  <c r="BA226" i="10"/>
  <c r="K226" i="10"/>
  <c r="I226" i="10"/>
  <c r="G226" i="10"/>
  <c r="BB226" i="10" s="1"/>
  <c r="BE225" i="10"/>
  <c r="BD225" i="10"/>
  <c r="BC225" i="10"/>
  <c r="BA225" i="10"/>
  <c r="K225" i="10"/>
  <c r="I225" i="10"/>
  <c r="G225" i="10"/>
  <c r="BB225" i="10" s="1"/>
  <c r="BE224" i="10"/>
  <c r="BD224" i="10"/>
  <c r="BC224" i="10"/>
  <c r="BA224" i="10"/>
  <c r="K224" i="10"/>
  <c r="I224" i="10"/>
  <c r="G224" i="10"/>
  <c r="BB224" i="10" s="1"/>
  <c r="BE222" i="10"/>
  <c r="BD222" i="10"/>
  <c r="BC222" i="10"/>
  <c r="BA222" i="10"/>
  <c r="K222" i="10"/>
  <c r="I222" i="10"/>
  <c r="G222" i="10"/>
  <c r="BB222" i="10" s="1"/>
  <c r="BE220" i="10"/>
  <c r="BD220" i="10"/>
  <c r="BC220" i="10"/>
  <c r="BA220" i="10"/>
  <c r="K220" i="10"/>
  <c r="I220" i="10"/>
  <c r="G220" i="10"/>
  <c r="BB220" i="10" s="1"/>
  <c r="BE217" i="10"/>
  <c r="BD217" i="10"/>
  <c r="BC217" i="10"/>
  <c r="BA217" i="10"/>
  <c r="K217" i="10"/>
  <c r="I217" i="10"/>
  <c r="G217" i="10"/>
  <c r="BB217" i="10" s="1"/>
  <c r="BE216" i="10"/>
  <c r="BD216" i="10"/>
  <c r="BC216" i="10"/>
  <c r="BA216" i="10"/>
  <c r="K216" i="10"/>
  <c r="I216" i="10"/>
  <c r="G216" i="10"/>
  <c r="BB216" i="10" s="1"/>
  <c r="BE215" i="10"/>
  <c r="BD215" i="10"/>
  <c r="BC215" i="10"/>
  <c r="BA215" i="10"/>
  <c r="K215" i="10"/>
  <c r="I215" i="10"/>
  <c r="G215" i="10"/>
  <c r="BB215" i="10" s="1"/>
  <c r="BE212" i="10"/>
  <c r="BD212" i="10"/>
  <c r="BC212" i="10"/>
  <c r="BA212" i="10"/>
  <c r="K212" i="10"/>
  <c r="I212" i="10"/>
  <c r="G212" i="10"/>
  <c r="BB212" i="10" s="1"/>
  <c r="BE210" i="10"/>
  <c r="BD210" i="10"/>
  <c r="BC210" i="10"/>
  <c r="BA210" i="10"/>
  <c r="K210" i="10"/>
  <c r="I210" i="10"/>
  <c r="G210" i="10"/>
  <c r="BB210" i="10" s="1"/>
  <c r="BE207" i="10"/>
  <c r="BD207" i="10"/>
  <c r="BC207" i="10"/>
  <c r="BA207" i="10"/>
  <c r="K207" i="10"/>
  <c r="I207" i="10"/>
  <c r="G207" i="10"/>
  <c r="BB207" i="10" s="1"/>
  <c r="BE204" i="10"/>
  <c r="BD204" i="10"/>
  <c r="BC204" i="10"/>
  <c r="BA204" i="10"/>
  <c r="K204" i="10"/>
  <c r="I204" i="10"/>
  <c r="G204" i="10"/>
  <c r="BB204" i="10" s="1"/>
  <c r="BE200" i="10"/>
  <c r="BD200" i="10"/>
  <c r="BC200" i="10"/>
  <c r="BA200" i="10"/>
  <c r="K200" i="10"/>
  <c r="I200" i="10"/>
  <c r="G200" i="10"/>
  <c r="BB200" i="10" s="1"/>
  <c r="BE197" i="10"/>
  <c r="BD197" i="10"/>
  <c r="BC197" i="10"/>
  <c r="BA197" i="10"/>
  <c r="K197" i="10"/>
  <c r="I197" i="10"/>
  <c r="G197" i="10"/>
  <c r="BB197" i="10" s="1"/>
  <c r="BE194" i="10"/>
  <c r="BD194" i="10"/>
  <c r="BC194" i="10"/>
  <c r="BA194" i="10"/>
  <c r="K194" i="10"/>
  <c r="I194" i="10"/>
  <c r="G194" i="10"/>
  <c r="BB194" i="10" s="1"/>
  <c r="BE191" i="10"/>
  <c r="BD191" i="10"/>
  <c r="BC191" i="10"/>
  <c r="BA191" i="10"/>
  <c r="K191" i="10"/>
  <c r="I191" i="10"/>
  <c r="G191" i="10"/>
  <c r="G287" i="10" s="1"/>
  <c r="B17" i="9"/>
  <c r="A17" i="9"/>
  <c r="BE287" i="10"/>
  <c r="I17" i="9" s="1"/>
  <c r="BD287" i="10"/>
  <c r="H17" i="9" s="1"/>
  <c r="BC287" i="10"/>
  <c r="G17" i="9" s="1"/>
  <c r="BA287" i="10"/>
  <c r="E17" i="9" s="1"/>
  <c r="K287" i="10"/>
  <c r="I287" i="10"/>
  <c r="BE188" i="10"/>
  <c r="BD188" i="10"/>
  <c r="BC188" i="10"/>
  <c r="BA188" i="10"/>
  <c r="K188" i="10"/>
  <c r="I188" i="10"/>
  <c r="G188" i="10"/>
  <c r="BB188" i="10" s="1"/>
  <c r="BE185" i="10"/>
  <c r="BD185" i="10"/>
  <c r="BC185" i="10"/>
  <c r="BA185" i="10"/>
  <c r="K185" i="10"/>
  <c r="I185" i="10"/>
  <c r="G185" i="10"/>
  <c r="BB185" i="10" s="1"/>
  <c r="BE181" i="10"/>
  <c r="BD181" i="10"/>
  <c r="BC181" i="10"/>
  <c r="BA181" i="10"/>
  <c r="K181" i="10"/>
  <c r="I181" i="10"/>
  <c r="G181" i="10"/>
  <c r="BB181" i="10" s="1"/>
  <c r="BE179" i="10"/>
  <c r="BD179" i="10"/>
  <c r="BC179" i="10"/>
  <c r="BA179" i="10"/>
  <c r="BA189" i="10" s="1"/>
  <c r="E16" i="9" s="1"/>
  <c r="K179" i="10"/>
  <c r="I179" i="10"/>
  <c r="G179" i="10"/>
  <c r="BB179" i="10" s="1"/>
  <c r="B16" i="9"/>
  <c r="A16" i="9"/>
  <c r="BD189" i="10"/>
  <c r="H16" i="9" s="1"/>
  <c r="BC189" i="10"/>
  <c r="G16" i="9" s="1"/>
  <c r="K189" i="10"/>
  <c r="I189" i="10"/>
  <c r="G189" i="10"/>
  <c r="BE176" i="10"/>
  <c r="BD176" i="10"/>
  <c r="BC176" i="10"/>
  <c r="BA176" i="10"/>
  <c r="K176" i="10"/>
  <c r="I176" i="10"/>
  <c r="G176" i="10"/>
  <c r="BB176" i="10" s="1"/>
  <c r="BE174" i="10"/>
  <c r="BD174" i="10"/>
  <c r="BC174" i="10"/>
  <c r="BA174" i="10"/>
  <c r="K174" i="10"/>
  <c r="I174" i="10"/>
  <c r="G174" i="10"/>
  <c r="BB174" i="10" s="1"/>
  <c r="BE172" i="10"/>
  <c r="BD172" i="10"/>
  <c r="BC172" i="10"/>
  <c r="BA172" i="10"/>
  <c r="K172" i="10"/>
  <c r="I172" i="10"/>
  <c r="G172" i="10"/>
  <c r="BB172" i="10" s="1"/>
  <c r="BE169" i="10"/>
  <c r="BD169" i="10"/>
  <c r="BC169" i="10"/>
  <c r="BA169" i="10"/>
  <c r="K169" i="10"/>
  <c r="I169" i="10"/>
  <c r="G169" i="10"/>
  <c r="BB169" i="10" s="1"/>
  <c r="BB177" i="10" s="1"/>
  <c r="F15" i="9" s="1"/>
  <c r="B15" i="9"/>
  <c r="A15" i="9"/>
  <c r="BE177" i="10"/>
  <c r="I15" i="9" s="1"/>
  <c r="BC177" i="10"/>
  <c r="G15" i="9" s="1"/>
  <c r="BA177" i="10"/>
  <c r="E15" i="9" s="1"/>
  <c r="I177" i="10"/>
  <c r="G177" i="10"/>
  <c r="BE166" i="10"/>
  <c r="BD166" i="10"/>
  <c r="BC166" i="10"/>
  <c r="BA166" i="10"/>
  <c r="K166" i="10"/>
  <c r="I166" i="10"/>
  <c r="G166" i="10"/>
  <c r="BB166" i="10" s="1"/>
  <c r="BE164" i="10"/>
  <c r="BD164" i="10"/>
  <c r="BC164" i="10"/>
  <c r="BA164" i="10"/>
  <c r="K164" i="10"/>
  <c r="I164" i="10"/>
  <c r="G164" i="10"/>
  <c r="BB164" i="10" s="1"/>
  <c r="BE162" i="10"/>
  <c r="BD162" i="10"/>
  <c r="BC162" i="10"/>
  <c r="BA162" i="10"/>
  <c r="K162" i="10"/>
  <c r="I162" i="10"/>
  <c r="G162" i="10"/>
  <c r="BB162" i="10" s="1"/>
  <c r="BE160" i="10"/>
  <c r="BD160" i="10"/>
  <c r="BC160" i="10"/>
  <c r="BA160" i="10"/>
  <c r="K160" i="10"/>
  <c r="I160" i="10"/>
  <c r="G160" i="10"/>
  <c r="BB160" i="10" s="1"/>
  <c r="BE158" i="10"/>
  <c r="BD158" i="10"/>
  <c r="BC158" i="10"/>
  <c r="BA158" i="10"/>
  <c r="K158" i="10"/>
  <c r="I158" i="10"/>
  <c r="G158" i="10"/>
  <c r="BB158" i="10" s="1"/>
  <c r="BE156" i="10"/>
  <c r="BD156" i="10"/>
  <c r="BC156" i="10"/>
  <c r="BA156" i="10"/>
  <c r="K156" i="10"/>
  <c r="I156" i="10"/>
  <c r="G156" i="10"/>
  <c r="BB156" i="10" s="1"/>
  <c r="BE96" i="10"/>
  <c r="BE167" i="10" s="1"/>
  <c r="I14" i="9" s="1"/>
  <c r="BD96" i="10"/>
  <c r="BC96" i="10"/>
  <c r="BC167" i="10" s="1"/>
  <c r="BA96" i="10"/>
  <c r="K96" i="10"/>
  <c r="I96" i="10"/>
  <c r="I167" i="10" s="1"/>
  <c r="G96" i="10"/>
  <c r="BB96" i="10" s="1"/>
  <c r="G14" i="9"/>
  <c r="E14" i="9"/>
  <c r="B14" i="9"/>
  <c r="A14" i="9"/>
  <c r="BD167" i="10"/>
  <c r="H14" i="9" s="1"/>
  <c r="BA167" i="10"/>
  <c r="K167" i="10"/>
  <c r="G167" i="10"/>
  <c r="BE93" i="10"/>
  <c r="BE94" i="10" s="1"/>
  <c r="I13" i="9" s="1"/>
  <c r="BD93" i="10"/>
  <c r="BC93" i="10"/>
  <c r="BB93" i="10"/>
  <c r="BB94" i="10" s="1"/>
  <c r="F13" i="9" s="1"/>
  <c r="K93" i="10"/>
  <c r="K94" i="10" s="1"/>
  <c r="I93" i="10"/>
  <c r="G93" i="10"/>
  <c r="G94" i="10" s="1"/>
  <c r="B13" i="9"/>
  <c r="A13" i="9"/>
  <c r="BD94" i="10"/>
  <c r="H13" i="9" s="1"/>
  <c r="BC94" i="10"/>
  <c r="G13" i="9" s="1"/>
  <c r="I94" i="10"/>
  <c r="BE88" i="10"/>
  <c r="BD88" i="10"/>
  <c r="BC88" i="10"/>
  <c r="BB88" i="10"/>
  <c r="BA88" i="10"/>
  <c r="K88" i="10"/>
  <c r="I88" i="10"/>
  <c r="G88" i="10"/>
  <c r="BE85" i="10"/>
  <c r="BD85" i="10"/>
  <c r="BC85" i="10"/>
  <c r="BB85" i="10"/>
  <c r="BA85" i="10"/>
  <c r="K85" i="10"/>
  <c r="I85" i="10"/>
  <c r="G85" i="10"/>
  <c r="BE82" i="10"/>
  <c r="BE91" i="10" s="1"/>
  <c r="BD82" i="10"/>
  <c r="BD91" i="10" s="1"/>
  <c r="H12" i="9" s="1"/>
  <c r="BC82" i="10"/>
  <c r="BB82" i="10"/>
  <c r="BA82" i="10"/>
  <c r="BA91" i="10" s="1"/>
  <c r="K82" i="10"/>
  <c r="I82" i="10"/>
  <c r="G82" i="10"/>
  <c r="I12" i="9"/>
  <c r="E12" i="9"/>
  <c r="B12" i="9"/>
  <c r="A12" i="9"/>
  <c r="BC91" i="10"/>
  <c r="G12" i="9" s="1"/>
  <c r="BB91" i="10"/>
  <c r="F12" i="9" s="1"/>
  <c r="K91" i="10"/>
  <c r="I91" i="10"/>
  <c r="G91" i="10"/>
  <c r="BE77" i="10"/>
  <c r="BD77" i="10"/>
  <c r="BC77" i="10"/>
  <c r="BB77" i="10"/>
  <c r="BB80" i="10" s="1"/>
  <c r="F11" i="9" s="1"/>
  <c r="K77" i="10"/>
  <c r="I77" i="10"/>
  <c r="G77" i="10"/>
  <c r="BA77" i="10" s="1"/>
  <c r="BE75" i="10"/>
  <c r="BD75" i="10"/>
  <c r="BC75" i="10"/>
  <c r="BC80" i="10" s="1"/>
  <c r="G11" i="9" s="1"/>
  <c r="BB75" i="10"/>
  <c r="K75" i="10"/>
  <c r="K80" i="10" s="1"/>
  <c r="I75" i="10"/>
  <c r="G75" i="10"/>
  <c r="BA75" i="10" s="1"/>
  <c r="BA80" i="10" s="1"/>
  <c r="E11" i="9" s="1"/>
  <c r="B11" i="9"/>
  <c r="A11" i="9"/>
  <c r="BE80" i="10"/>
  <c r="I11" i="9" s="1"/>
  <c r="I80" i="10"/>
  <c r="BE70" i="10"/>
  <c r="BD70" i="10"/>
  <c r="BC70" i="10"/>
  <c r="BC73" i="10" s="1"/>
  <c r="G10" i="9" s="1"/>
  <c r="BB70" i="10"/>
  <c r="BA70" i="10"/>
  <c r="BA73" i="10" s="1"/>
  <c r="E10" i="9" s="1"/>
  <c r="K70" i="10"/>
  <c r="I70" i="10"/>
  <c r="I73" i="10" s="1"/>
  <c r="G70" i="10"/>
  <c r="F10" i="9"/>
  <c r="B10" i="9"/>
  <c r="A10" i="9"/>
  <c r="BE73" i="10"/>
  <c r="I10" i="9" s="1"/>
  <c r="BD73" i="10"/>
  <c r="H10" i="9" s="1"/>
  <c r="BB73" i="10"/>
  <c r="K73" i="10"/>
  <c r="G73" i="10"/>
  <c r="BE66" i="10"/>
  <c r="BD66" i="10"/>
  <c r="BC66" i="10"/>
  <c r="BB66" i="10"/>
  <c r="BA66" i="10"/>
  <c r="K66" i="10"/>
  <c r="I66" i="10"/>
  <c r="G66" i="10"/>
  <c r="BE64" i="10"/>
  <c r="BD64" i="10"/>
  <c r="BC64" i="10"/>
  <c r="BB64" i="10"/>
  <c r="BA64" i="10"/>
  <c r="K64" i="10"/>
  <c r="I64" i="10"/>
  <c r="G64" i="10"/>
  <c r="BE61" i="10"/>
  <c r="BD61" i="10"/>
  <c r="BC61" i="10"/>
  <c r="BB61" i="10"/>
  <c r="BA61" i="10"/>
  <c r="K61" i="10"/>
  <c r="I61" i="10"/>
  <c r="G61" i="10"/>
  <c r="BE59" i="10"/>
  <c r="BD59" i="10"/>
  <c r="BC59" i="10"/>
  <c r="BB59" i="10"/>
  <c r="BA59" i="10"/>
  <c r="K59" i="10"/>
  <c r="I59" i="10"/>
  <c r="G59" i="10"/>
  <c r="BE57" i="10"/>
  <c r="BD57" i="10"/>
  <c r="BC57" i="10"/>
  <c r="BB57" i="10"/>
  <c r="BA57" i="10"/>
  <c r="K57" i="10"/>
  <c r="I57" i="10"/>
  <c r="G57" i="10"/>
  <c r="BE55" i="10"/>
  <c r="BD55" i="10"/>
  <c r="BC55" i="10"/>
  <c r="BB55" i="10"/>
  <c r="BA55" i="10"/>
  <c r="K55" i="10"/>
  <c r="I55" i="10"/>
  <c r="G55" i="10"/>
  <c r="BE50" i="10"/>
  <c r="BD50" i="10"/>
  <c r="BC50" i="10"/>
  <c r="BB50" i="10"/>
  <c r="BA50" i="10"/>
  <c r="K50" i="10"/>
  <c r="I50" i="10"/>
  <c r="G50" i="10"/>
  <c r="BE48" i="10"/>
  <c r="BD48" i="10"/>
  <c r="BC48" i="10"/>
  <c r="BB48" i="10"/>
  <c r="BA48" i="10"/>
  <c r="K48" i="10"/>
  <c r="I48" i="10"/>
  <c r="G48" i="10"/>
  <c r="BE45" i="10"/>
  <c r="BD45" i="10"/>
  <c r="BC45" i="10"/>
  <c r="BB45" i="10"/>
  <c r="BA45" i="10"/>
  <c r="K45" i="10"/>
  <c r="I45" i="10"/>
  <c r="G45" i="10"/>
  <c r="BE43" i="10"/>
  <c r="BD43" i="10"/>
  <c r="BC43" i="10"/>
  <c r="BB43" i="10"/>
  <c r="BB68" i="10" s="1"/>
  <c r="BA43" i="10"/>
  <c r="BA68" i="10" s="1"/>
  <c r="E9" i="9" s="1"/>
  <c r="K43" i="10"/>
  <c r="I43" i="10"/>
  <c r="G43" i="10"/>
  <c r="F9" i="9"/>
  <c r="B9" i="9"/>
  <c r="A9" i="9"/>
  <c r="BE68" i="10"/>
  <c r="I9" i="9" s="1"/>
  <c r="BD68" i="10"/>
  <c r="H9" i="9" s="1"/>
  <c r="BC68" i="10"/>
  <c r="G9" i="9" s="1"/>
  <c r="K68" i="10"/>
  <c r="I68" i="10"/>
  <c r="G68" i="10"/>
  <c r="BE35" i="10"/>
  <c r="BD35" i="10"/>
  <c r="BC35" i="10"/>
  <c r="BB35" i="10"/>
  <c r="K35" i="10"/>
  <c r="I35" i="10"/>
  <c r="G35" i="10"/>
  <c r="BA35" i="10" s="1"/>
  <c r="BE32" i="10"/>
  <c r="BD32" i="10"/>
  <c r="BC32" i="10"/>
  <c r="BB32" i="10"/>
  <c r="K32" i="10"/>
  <c r="I32" i="10"/>
  <c r="G32" i="10"/>
  <c r="BA32" i="10" s="1"/>
  <c r="BE28" i="10"/>
  <c r="BD28" i="10"/>
  <c r="BD41" i="10" s="1"/>
  <c r="H8" i="9" s="1"/>
  <c r="BC28" i="10"/>
  <c r="BB28" i="10"/>
  <c r="BB41" i="10" s="1"/>
  <c r="F8" i="9" s="1"/>
  <c r="K28" i="10"/>
  <c r="K41" i="10" s="1"/>
  <c r="I28" i="10"/>
  <c r="G28" i="10"/>
  <c r="G41" i="10" s="1"/>
  <c r="B8" i="9"/>
  <c r="A8" i="9"/>
  <c r="BE41" i="10"/>
  <c r="I8" i="9" s="1"/>
  <c r="BC41" i="10"/>
  <c r="G8" i="9" s="1"/>
  <c r="I41" i="10"/>
  <c r="BE22" i="10"/>
  <c r="BD22" i="10"/>
  <c r="BC22" i="10"/>
  <c r="BB22" i="10"/>
  <c r="BA22" i="10"/>
  <c r="K22" i="10"/>
  <c r="I22" i="10"/>
  <c r="G22" i="10"/>
  <c r="BE19" i="10"/>
  <c r="BD19" i="10"/>
  <c r="BC19" i="10"/>
  <c r="BB19" i="10"/>
  <c r="BA19" i="10"/>
  <c r="K19" i="10"/>
  <c r="I19" i="10"/>
  <c r="G19" i="10"/>
  <c r="BE15" i="10"/>
  <c r="BD15" i="10"/>
  <c r="BC15" i="10"/>
  <c r="BB15" i="10"/>
  <c r="BA15" i="10"/>
  <c r="K15" i="10"/>
  <c r="I15" i="10"/>
  <c r="G15" i="10"/>
  <c r="BE11" i="10"/>
  <c r="BD11" i="10"/>
  <c r="BC11" i="10"/>
  <c r="BB11" i="10"/>
  <c r="BA11" i="10"/>
  <c r="K11" i="10"/>
  <c r="I11" i="10"/>
  <c r="G11" i="10"/>
  <c r="BE8" i="10"/>
  <c r="BE26" i="10" s="1"/>
  <c r="I7" i="9" s="1"/>
  <c r="BD8" i="10"/>
  <c r="BC8" i="10"/>
  <c r="BC26" i="10" s="1"/>
  <c r="G7" i="9" s="1"/>
  <c r="BB8" i="10"/>
  <c r="BA8" i="10"/>
  <c r="BA26" i="10" s="1"/>
  <c r="E7" i="9" s="1"/>
  <c r="K8" i="10"/>
  <c r="I8" i="10"/>
  <c r="I26" i="10" s="1"/>
  <c r="G8" i="10"/>
  <c r="B7" i="9"/>
  <c r="A7" i="9"/>
  <c r="BD26" i="10"/>
  <c r="H7" i="9" s="1"/>
  <c r="BB26" i="10"/>
  <c r="F7" i="9" s="1"/>
  <c r="K26" i="10"/>
  <c r="G26" i="10"/>
  <c r="E4" i="10"/>
  <c r="F3" i="10"/>
  <c r="G23" i="8"/>
  <c r="C33" i="8"/>
  <c r="F33" i="8" s="1"/>
  <c r="C31" i="8"/>
  <c r="G7" i="8"/>
  <c r="H21" i="6"/>
  <c r="I20" i="6"/>
  <c r="D21" i="5"/>
  <c r="I19" i="6"/>
  <c r="G21" i="5" s="1"/>
  <c r="G20" i="5"/>
  <c r="D20" i="5"/>
  <c r="I18" i="6"/>
  <c r="G19" i="5"/>
  <c r="D19" i="5"/>
  <c r="I17" i="6"/>
  <c r="D18" i="5"/>
  <c r="I16" i="6"/>
  <c r="G18" i="5" s="1"/>
  <c r="D17" i="5"/>
  <c r="I15" i="6"/>
  <c r="G17" i="5" s="1"/>
  <c r="G16" i="5"/>
  <c r="D16" i="5"/>
  <c r="I14" i="6"/>
  <c r="G15" i="5"/>
  <c r="D15" i="5"/>
  <c r="I13" i="6"/>
  <c r="BE26" i="7"/>
  <c r="BC26" i="7"/>
  <c r="BB26" i="7"/>
  <c r="BA26" i="7"/>
  <c r="K26" i="7"/>
  <c r="I26" i="7"/>
  <c r="G26" i="7"/>
  <c r="BD26" i="7" s="1"/>
  <c r="BE21" i="7"/>
  <c r="BC21" i="7"/>
  <c r="BB21" i="7"/>
  <c r="BA21" i="7"/>
  <c r="K21" i="7"/>
  <c r="I21" i="7"/>
  <c r="G21" i="7"/>
  <c r="BD21" i="7" s="1"/>
  <c r="BE14" i="7"/>
  <c r="BC14" i="7"/>
  <c r="BB14" i="7"/>
  <c r="BA14" i="7"/>
  <c r="K14" i="7"/>
  <c r="I14" i="7"/>
  <c r="G14" i="7"/>
  <c r="BD14" i="7" s="1"/>
  <c r="BE11" i="7"/>
  <c r="BC11" i="7"/>
  <c r="BB11" i="7"/>
  <c r="BA11" i="7"/>
  <c r="K11" i="7"/>
  <c r="I11" i="7"/>
  <c r="G11" i="7"/>
  <c r="BD11" i="7" s="1"/>
  <c r="BE8" i="7"/>
  <c r="BC8" i="7"/>
  <c r="BB8" i="7"/>
  <c r="BB28" i="7" s="1"/>
  <c r="F7" i="6" s="1"/>
  <c r="F8" i="6" s="1"/>
  <c r="C16" i="5" s="1"/>
  <c r="BA8" i="7"/>
  <c r="K8" i="7"/>
  <c r="K28" i="7" s="1"/>
  <c r="I8" i="7"/>
  <c r="G8" i="7"/>
  <c r="BD8" i="7" s="1"/>
  <c r="B7" i="6"/>
  <c r="A7" i="6"/>
  <c r="BE28" i="7"/>
  <c r="I7" i="6" s="1"/>
  <c r="I8" i="6" s="1"/>
  <c r="C21" i="5" s="1"/>
  <c r="BC28" i="7"/>
  <c r="G7" i="6" s="1"/>
  <c r="G8" i="6" s="1"/>
  <c r="C18" i="5" s="1"/>
  <c r="BA28" i="7"/>
  <c r="E7" i="6" s="1"/>
  <c r="E8" i="6" s="1"/>
  <c r="C15" i="5" s="1"/>
  <c r="I28" i="7"/>
  <c r="E4" i="7"/>
  <c r="F3" i="7"/>
  <c r="G23" i="5"/>
  <c r="F33" i="5"/>
  <c r="C33" i="5"/>
  <c r="C31" i="5"/>
  <c r="G7" i="5"/>
  <c r="H21" i="3"/>
  <c r="I20" i="3"/>
  <c r="D21" i="2"/>
  <c r="I19" i="3"/>
  <c r="G21" i="2" s="1"/>
  <c r="D20" i="2"/>
  <c r="I18" i="3"/>
  <c r="G20" i="2" s="1"/>
  <c r="D19" i="2"/>
  <c r="I17" i="3"/>
  <c r="G19" i="2" s="1"/>
  <c r="G18" i="2"/>
  <c r="D18" i="2"/>
  <c r="I16" i="3"/>
  <c r="G17" i="2"/>
  <c r="D17" i="2"/>
  <c r="I15" i="3"/>
  <c r="D16" i="2"/>
  <c r="I14" i="3"/>
  <c r="G16" i="2" s="1"/>
  <c r="D15" i="2"/>
  <c r="I13" i="3"/>
  <c r="G15" i="2" s="1"/>
  <c r="BE26" i="4"/>
  <c r="BD26" i="4"/>
  <c r="BC26" i="4"/>
  <c r="BB26" i="4"/>
  <c r="BA26" i="4"/>
  <c r="K26" i="4"/>
  <c r="I26" i="4"/>
  <c r="G26" i="4"/>
  <c r="BE20" i="4"/>
  <c r="BD20" i="4"/>
  <c r="BC20" i="4"/>
  <c r="BB20" i="4"/>
  <c r="BA20" i="4"/>
  <c r="K20" i="4"/>
  <c r="I20" i="4"/>
  <c r="G20" i="4"/>
  <c r="BE15" i="4"/>
  <c r="BD15" i="4"/>
  <c r="BC15" i="4"/>
  <c r="BB15" i="4"/>
  <c r="BA15" i="4"/>
  <c r="K15" i="4"/>
  <c r="I15" i="4"/>
  <c r="G15" i="4"/>
  <c r="BE8" i="4"/>
  <c r="BD8" i="4"/>
  <c r="BC8" i="4"/>
  <c r="BC34" i="4" s="1"/>
  <c r="G7" i="3" s="1"/>
  <c r="G8" i="3" s="1"/>
  <c r="C18" i="2" s="1"/>
  <c r="BB8" i="4"/>
  <c r="BA8" i="4"/>
  <c r="K8" i="4"/>
  <c r="I8" i="4"/>
  <c r="I34" i="4" s="1"/>
  <c r="G8" i="4"/>
  <c r="B7" i="3"/>
  <c r="A7" i="3"/>
  <c r="BE34" i="4"/>
  <c r="I7" i="3" s="1"/>
  <c r="I8" i="3" s="1"/>
  <c r="C21" i="2" s="1"/>
  <c r="BD34" i="4"/>
  <c r="H7" i="3" s="1"/>
  <c r="H8" i="3" s="1"/>
  <c r="C17" i="2" s="1"/>
  <c r="BB34" i="4"/>
  <c r="F7" i="3" s="1"/>
  <c r="F8" i="3" s="1"/>
  <c r="C16" i="2" s="1"/>
  <c r="BA34" i="4"/>
  <c r="E7" i="3" s="1"/>
  <c r="E8" i="3" s="1"/>
  <c r="C15" i="2" s="1"/>
  <c r="K34" i="4"/>
  <c r="G34" i="4"/>
  <c r="E4" i="4"/>
  <c r="F3" i="4"/>
  <c r="G23" i="2"/>
  <c r="C33" i="2"/>
  <c r="F33" i="2" s="1"/>
  <c r="C31" i="2"/>
  <c r="G7" i="2"/>
  <c r="H102" i="1"/>
  <c r="J84" i="1"/>
  <c r="I84" i="1"/>
  <c r="H84" i="1"/>
  <c r="G84" i="1"/>
  <c r="F84" i="1"/>
  <c r="H45" i="1"/>
  <c r="G45" i="1"/>
  <c r="I44" i="1"/>
  <c r="F44" i="1" s="1"/>
  <c r="I43" i="1"/>
  <c r="F43" i="1" s="1"/>
  <c r="I42" i="1"/>
  <c r="F42" i="1" s="1"/>
  <c r="I41" i="1"/>
  <c r="F41" i="1" s="1"/>
  <c r="I40" i="1"/>
  <c r="F40" i="1" s="1"/>
  <c r="I39" i="1"/>
  <c r="F39" i="1" s="1"/>
  <c r="I38" i="1"/>
  <c r="F38" i="1" s="1"/>
  <c r="H37" i="1"/>
  <c r="G37" i="1"/>
  <c r="H31" i="1"/>
  <c r="I21" i="1" s="1"/>
  <c r="I22" i="1" s="1"/>
  <c r="G31" i="1"/>
  <c r="I19" i="1" s="1"/>
  <c r="I30" i="1"/>
  <c r="F30" i="1" s="1"/>
  <c r="H29" i="1"/>
  <c r="G29" i="1"/>
  <c r="D22" i="1"/>
  <c r="D20" i="1"/>
  <c r="I2" i="1"/>
  <c r="I10" i="21" l="1"/>
  <c r="C21" i="20" s="1"/>
  <c r="G22" i="20"/>
  <c r="H10" i="21"/>
  <c r="C17" i="20" s="1"/>
  <c r="BB72" i="22"/>
  <c r="F8" i="21" s="1"/>
  <c r="F10" i="21" s="1"/>
  <c r="C16" i="20" s="1"/>
  <c r="BA8" i="22"/>
  <c r="BA14" i="22" s="1"/>
  <c r="E7" i="21" s="1"/>
  <c r="E10" i="21" s="1"/>
  <c r="C15" i="20" s="1"/>
  <c r="G22" i="17"/>
  <c r="I15" i="18"/>
  <c r="C21" i="17" s="1"/>
  <c r="BA84" i="19"/>
  <c r="E10" i="18" s="1"/>
  <c r="H15" i="18"/>
  <c r="C17" i="17" s="1"/>
  <c r="G15" i="18"/>
  <c r="C18" i="17" s="1"/>
  <c r="BB102" i="19"/>
  <c r="F13" i="18" s="1"/>
  <c r="F15" i="18" s="1"/>
  <c r="C16" i="17" s="1"/>
  <c r="BA48" i="19"/>
  <c r="BA51" i="19" s="1"/>
  <c r="E8" i="18" s="1"/>
  <c r="G84" i="19"/>
  <c r="BA91" i="19"/>
  <c r="BA92" i="19" s="1"/>
  <c r="E12" i="18" s="1"/>
  <c r="G112" i="19"/>
  <c r="G22" i="14"/>
  <c r="H20" i="15"/>
  <c r="C17" i="14" s="1"/>
  <c r="G20" i="15"/>
  <c r="C18" i="14" s="1"/>
  <c r="G76" i="16"/>
  <c r="BA72" i="16"/>
  <c r="BA76" i="16" s="1"/>
  <c r="E9" i="15" s="1"/>
  <c r="BB147" i="16"/>
  <c r="BB160" i="16" s="1"/>
  <c r="F17" i="15" s="1"/>
  <c r="BB170" i="16"/>
  <c r="F18" i="15" s="1"/>
  <c r="G121" i="16"/>
  <c r="BA119" i="16"/>
  <c r="BA121" i="16" s="1"/>
  <c r="E13" i="15" s="1"/>
  <c r="K60" i="16"/>
  <c r="I20" i="15"/>
  <c r="C21" i="14" s="1"/>
  <c r="BA60" i="16"/>
  <c r="E7" i="15" s="1"/>
  <c r="BA179" i="16"/>
  <c r="E19" i="15" s="1"/>
  <c r="G60" i="16"/>
  <c r="G104" i="16"/>
  <c r="G142" i="16"/>
  <c r="G179" i="16"/>
  <c r="G22" i="11"/>
  <c r="G13" i="12"/>
  <c r="C18" i="11" s="1"/>
  <c r="I13" i="12"/>
  <c r="C21" i="11" s="1"/>
  <c r="BD137" i="13"/>
  <c r="H11" i="12" s="1"/>
  <c r="H13" i="12" s="1"/>
  <c r="C17" i="11" s="1"/>
  <c r="BA16" i="13"/>
  <c r="E8" i="12" s="1"/>
  <c r="E13" i="12" s="1"/>
  <c r="C15" i="11" s="1"/>
  <c r="F13" i="12"/>
  <c r="C16" i="11" s="1"/>
  <c r="G10" i="13"/>
  <c r="G137" i="13"/>
  <c r="G22" i="8"/>
  <c r="BB167" i="10"/>
  <c r="F14" i="9" s="1"/>
  <c r="BA28" i="10"/>
  <c r="BA41" i="10" s="1"/>
  <c r="E8" i="9" s="1"/>
  <c r="BD177" i="10"/>
  <c r="H15" i="9" s="1"/>
  <c r="BB189" i="10"/>
  <c r="F16" i="9" s="1"/>
  <c r="BC293" i="10"/>
  <c r="G18" i="9" s="1"/>
  <c r="K454" i="10"/>
  <c r="BB531" i="10"/>
  <c r="F20" i="9" s="1"/>
  <c r="BB533" i="10"/>
  <c r="BB544" i="10" s="1"/>
  <c r="F21" i="9" s="1"/>
  <c r="K177" i="10"/>
  <c r="BB191" i="10"/>
  <c r="BB287" i="10" s="1"/>
  <c r="F17" i="9" s="1"/>
  <c r="BC559" i="10"/>
  <c r="G22" i="9" s="1"/>
  <c r="G80" i="10"/>
  <c r="BD80" i="10"/>
  <c r="H11" i="9" s="1"/>
  <c r="BA93" i="10"/>
  <c r="BA94" i="10" s="1"/>
  <c r="E13" i="9" s="1"/>
  <c r="BE189" i="10"/>
  <c r="I16" i="9" s="1"/>
  <c r="BB454" i="10"/>
  <c r="F19" i="9" s="1"/>
  <c r="BE531" i="10"/>
  <c r="I20" i="9" s="1"/>
  <c r="BD578" i="10"/>
  <c r="BD584" i="10" s="1"/>
  <c r="H25" i="9" s="1"/>
  <c r="G584" i="10"/>
  <c r="E59" i="1"/>
  <c r="E53" i="1"/>
  <c r="E73" i="1"/>
  <c r="E68" i="1"/>
  <c r="E58" i="1"/>
  <c r="E78" i="1"/>
  <c r="E63" i="1"/>
  <c r="E81" i="1"/>
  <c r="E64" i="1"/>
  <c r="E77" i="1"/>
  <c r="E80" i="1"/>
  <c r="E72" i="1"/>
  <c r="E76" i="1"/>
  <c r="E67" i="1"/>
  <c r="E82" i="1"/>
  <c r="G22" i="5"/>
  <c r="BD28" i="7"/>
  <c r="H7" i="6" s="1"/>
  <c r="H8" i="6" s="1"/>
  <c r="C17" i="5" s="1"/>
  <c r="C19" i="5" s="1"/>
  <c r="C22" i="5" s="1"/>
  <c r="C23" i="5" s="1"/>
  <c r="F30" i="5" s="1"/>
  <c r="G28" i="7"/>
  <c r="E83" i="1"/>
  <c r="E74" i="1"/>
  <c r="E61" i="1"/>
  <c r="E65" i="1"/>
  <c r="E69" i="1"/>
  <c r="E79" i="1"/>
  <c r="E56" i="1"/>
  <c r="E60" i="1"/>
  <c r="E55" i="1"/>
  <c r="E75" i="1"/>
  <c r="E62" i="1"/>
  <c r="E66" i="1"/>
  <c r="E70" i="1"/>
  <c r="E54" i="1"/>
  <c r="E57" i="1"/>
  <c r="E71" i="1"/>
  <c r="G22" i="2"/>
  <c r="I20" i="1"/>
  <c r="I23" i="1" s="1"/>
  <c r="F31" i="1"/>
  <c r="I31" i="1"/>
  <c r="I45" i="1"/>
  <c r="F45" i="1"/>
  <c r="C19" i="2"/>
  <c r="C22" i="2" s="1"/>
  <c r="C23" i="2" s="1"/>
  <c r="F30" i="2" s="1"/>
  <c r="E84" i="1"/>
  <c r="C19" i="20" l="1"/>
  <c r="C22" i="20" s="1"/>
  <c r="C23" i="20" s="1"/>
  <c r="F30" i="20" s="1"/>
  <c r="E15" i="18"/>
  <c r="C15" i="17" s="1"/>
  <c r="C19" i="17" s="1"/>
  <c r="C22" i="17" s="1"/>
  <c r="C23" i="17" s="1"/>
  <c r="F30" i="17" s="1"/>
  <c r="E20" i="15"/>
  <c r="C15" i="14" s="1"/>
  <c r="C19" i="14" s="1"/>
  <c r="C22" i="14" s="1"/>
  <c r="C23" i="14" s="1"/>
  <c r="F30" i="14" s="1"/>
  <c r="F20" i="15"/>
  <c r="C16" i="14" s="1"/>
  <c r="C19" i="11"/>
  <c r="C22" i="11" s="1"/>
  <c r="C23" i="11" s="1"/>
  <c r="F30" i="11" s="1"/>
  <c r="F31" i="11" s="1"/>
  <c r="F34" i="11" s="1"/>
  <c r="I27" i="9"/>
  <c r="C21" i="8" s="1"/>
  <c r="G27" i="9"/>
  <c r="C18" i="8" s="1"/>
  <c r="E27" i="9"/>
  <c r="C15" i="8" s="1"/>
  <c r="H27" i="9"/>
  <c r="C17" i="8" s="1"/>
  <c r="F27" i="9"/>
  <c r="C16" i="8" s="1"/>
  <c r="F31" i="5"/>
  <c r="F34" i="5" s="1"/>
  <c r="J45" i="1"/>
  <c r="J43" i="1"/>
  <c r="J39" i="1"/>
  <c r="J31" i="1"/>
  <c r="J38" i="1"/>
  <c r="J42" i="1"/>
  <c r="J41" i="1"/>
  <c r="J44" i="1"/>
  <c r="J40" i="1"/>
  <c r="J30" i="1"/>
  <c r="F31" i="2"/>
  <c r="F34" i="2" s="1"/>
  <c r="F31" i="20" l="1"/>
  <c r="F34" i="20" s="1"/>
  <c r="F31" i="17"/>
  <c r="F34" i="17" s="1"/>
  <c r="F31" i="14"/>
  <c r="F34" i="14" s="1"/>
  <c r="C19" i="8"/>
  <c r="C22" i="8" s="1"/>
  <c r="C23" i="8" s="1"/>
  <c r="F30" i="8" s="1"/>
  <c r="F31" i="8"/>
  <c r="F34" i="8" s="1"/>
</calcChain>
</file>

<file path=xl/sharedStrings.xml><?xml version="1.0" encoding="utf-8"?>
<sst xmlns="http://schemas.openxmlformats.org/spreadsheetml/2006/main" count="3533" uniqueCount="1286">
  <si>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</si>
  <si>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</si>
  <si>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</si>
  <si>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</si>
  <si>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</si>
  <si>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</si>
  <si>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</si>
  <si>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</si>
  <si>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</si>
  <si>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</si>
  <si>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</si>
  <si>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</si>
  <si>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</si>
  <si>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</si>
  <si>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</si>
  <si>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</si>
  <si>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</si>
  <si>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</si>
  <si>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</si>
  <si>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</si>
  <si>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</si>
  <si>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</si>
  <si>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</si>
  <si>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</si>
  <si>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</si>
  <si>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</si>
  <si>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</si>
  <si>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</si>
  <si>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</si>
  <si>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</si>
  <si>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</si>
  <si>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</si>
  <si>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</si>
  <si>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</si>
  <si>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</si>
  <si>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</si>
  <si>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</si>
  <si>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</si>
  <si>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</si>
  <si>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</si>
  <si>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</si>
  <si>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</si>
  <si>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</si>
  <si>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</si>
  <si>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</si>
  <si>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</si>
  <si>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</si>
  <si>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</si>
  <si>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</si>
  <si>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</si>
  <si>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</si>
  <si>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</si>
  <si>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</si>
  <si>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</si>
  <si>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</si>
  <si>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</si>
  <si>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</si>
  <si>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</si>
  <si>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</si>
  <si>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</si>
  <si>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</si>
  <si>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</si>
  <si>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</si>
  <si>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</si>
  <si>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</si>
  <si>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</si>
  <si>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</si>
  <si>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</si>
  <si>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</si>
  <si>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</si>
  <si>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</si>
  <si>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</si>
  <si>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</si>
  <si>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</si>
  <si>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</si>
  <si>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</si>
  <si>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</si>
  <si>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</si>
  <si>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</si>
  <si>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</si>
  <si>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</si>
  <si>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</si>
  <si>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</si>
  <si>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</si>
  <si>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</si>
  <si>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</si>
  <si>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</si>
  <si>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</si>
  <si>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</si>
  <si>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</si>
  <si>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</si>
  <si>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</si>
  <si>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</si>
  <si>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</si>
  <si>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</si>
  <si>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</si>
  <si>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</si>
  <si>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</si>
  <si>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</si>
  <si>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</si>
  <si>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</si>
  <si>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</si>
  <si>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</si>
  <si>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</si>
  <si>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20220131</t>
  </si>
  <si>
    <t>Stavební úpravy budovy OOP</t>
  </si>
  <si>
    <t>20220131 Stavební úpravy budovy OOP</t>
  </si>
  <si>
    <t>Město Albrechtice</t>
  </si>
  <si>
    <t>1 Město Albrechtice</t>
  </si>
  <si>
    <t>01</t>
  </si>
  <si>
    <t>Vedlejší náklady</t>
  </si>
  <si>
    <t>991</t>
  </si>
  <si>
    <t>Ostatní náklady</t>
  </si>
  <si>
    <t>991 Ostatní náklady</t>
  </si>
  <si>
    <t>991000001RZ1</t>
  </si>
  <si>
    <t xml:space="preserve">Vybudování zařízení staveniště </t>
  </si>
  <si>
    <t>kpl</t>
  </si>
  <si>
    <t>Zajištění bezpečného příjezdu a přístupu na staveniště včetně značení.</t>
  </si>
  <si>
    <t>Náklady s připojením staveniště na energie + zajištění měření odběru energií.</t>
  </si>
  <si>
    <t>Náklady na úklid v prostoru staveniště a příjezdových komunikací ke staveništi.</t>
  </si>
  <si>
    <t>Opatření k zabránění nadměrného zatěžování staveniště a jeho okolí prachem (např. používání krycích plachet, kropení sutě vodou).</t>
  </si>
  <si>
    <t>Oplocení staveniště výšky 1,8 m, brány a označení staveniště (cca 350 m)</t>
  </si>
  <si>
    <t>991000002RZ1</t>
  </si>
  <si>
    <t xml:space="preserve">Provoz zařízení staveniště </t>
  </si>
  <si>
    <t>Náklady na vybavení zařízení staveniště.</t>
  </si>
  <si>
    <t>Náklady na spotřebované energie provozem zařízení staveniště.</t>
  </si>
  <si>
    <t>991000003RZ1</t>
  </si>
  <si>
    <t xml:space="preserve">Odstranění zařízení staveniště </t>
  </si>
  <si>
    <t>Náklady na odstranění a odvoz zařízení staveniště.</t>
  </si>
  <si>
    <t xml:space="preserve">Uvedení stavbou dotčených ploch a ploch zařízení staveniště do původního stavu. </t>
  </si>
  <si>
    <t>991000004RZ1</t>
  </si>
  <si>
    <t xml:space="preserve">Opatření z hlediska BOZP na staveništi </t>
  </si>
  <si>
    <t>- dle požadavků a podmínek plánu BOZP na staveništi</t>
  </si>
  <si>
    <t>- zřízení kontrolovaného pásma pro práci s azbestem, kontrolní měření po ukončení prací dle požadavků KHS</t>
  </si>
  <si>
    <t>- zpracování oznámení na KHS, splnění požadavků KHS</t>
  </si>
  <si>
    <t>PRÁCE NA DEMONTÁŽI MATERIÁLŮ S OBSAHEM AZBESTU ZAPOČNOU AŽ PO SDĚLENÍ SPLNĚNÍ POVINNOSTI ULOŽENÉ DLE § 41 ZÁKONA č. 258/2000 Sb. KRAJSKOU HYGIENICKOU STANICÍ MORAVSKOSLEZSKÉHO KRAJE SE SÍDLEM V OSTRAVĚ.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</si>
  <si>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</si>
  <si>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</si>
  <si>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</si>
  <si>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</si>
  <si>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</si>
  <si>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</si>
  <si>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</si>
  <si>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</si>
  <si>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01 Vedlejší náklady</t>
  </si>
  <si>
    <t>02</t>
  </si>
  <si>
    <t>M99</t>
  </si>
  <si>
    <t>Ostatní práce "M"</t>
  </si>
  <si>
    <t>M99 Ostatní práce "M"</t>
  </si>
  <si>
    <t>999000002RZ1</t>
  </si>
  <si>
    <t>Dokumentace skutečného provedení stavby dle obchodních podmínek</t>
  </si>
  <si>
    <t>kompl</t>
  </si>
  <si>
    <t>tištěna + digitální podoba ( .dwg, .dxf ) v počtu a formátech dle SoD.</t>
  </si>
  <si>
    <t xml:space="preserve">Vypracování DOKUMENTACE SKUTEČNÉHO PROVEDENÍ STAVBY </t>
  </si>
  <si>
    <t>999000002RZ2</t>
  </si>
  <si>
    <t xml:space="preserve">TIČR </t>
  </si>
  <si>
    <t>Stanovisko TIČR dle požadavků vyhlášky č. 73/2010 Sb.</t>
  </si>
  <si>
    <t>999000002RZ3</t>
  </si>
  <si>
    <t xml:space="preserve">Kompletační činnost </t>
  </si>
  <si>
    <t>kompletní dokladová část dle SoD (revize, atesty, certifikáty, prohlášení o shodě) pro předání a převzetí dokončeného díla</t>
  </si>
  <si>
    <t>náklady zhotovitele, související s prováděním zkoušek a REVIZÍ předepsaných technickými normami a vyjádřeními dotčených orgánů pro řádné provedení a předání díla.</t>
  </si>
  <si>
    <t>náklady na individuální zkoušky dodaných a smontovaných technologických zařízení včetně komplexního vyzkoušení.</t>
  </si>
  <si>
    <t>náklady zhotovitele na vypracování provozních řádů pro trvalý provoz.</t>
  </si>
  <si>
    <t xml:space="preserve">náklady na předání všech návodů k obsluze a údržbě pro technologická zařízení a  náklady na zaškolení obsluhy objednatele </t>
  </si>
  <si>
    <t>999000002RZ4</t>
  </si>
  <si>
    <t xml:space="preserve">Ochrana stávajících inženýrských sítí </t>
  </si>
  <si>
    <t>Ochrana stávajících inženýrských sítí na staveništi.</t>
  </si>
  <si>
    <t>Náklady na přezkoumání podkladů objednatele o stavu inženýrských sítí probíhajících staveništěm nebo dotčenými stavbou i mimo území staveniště.</t>
  </si>
  <si>
    <t>Vytýčení jejich skutečné trasy dle podmínek správců sítí v dokladové části.</t>
  </si>
  <si>
    <t>Zajištění aktualizace vyjádření správců sítí v případě ukončení platnosti vyjádření.</t>
  </si>
  <si>
    <t>999000002RZ9</t>
  </si>
  <si>
    <t>Vypracování zhotovitelské REALIZAČNÍ a VÝROBNÍ proj. dokumentace dle obch. podmínek - průzkumy</t>
  </si>
  <si>
    <t>dle požadavků PD pro DPS a SOD - OBCHODNÍCH PODMÍNEK -  včetně provedení aktualizace průzkumů a dodatečných stavebních průzkumů se zapracováním do dílenské a výrobní dokumentace:</t>
  </si>
  <si>
    <t>02 Ostatní náklady</t>
  </si>
  <si>
    <t>03</t>
  </si>
  <si>
    <t>Oprava střechy</t>
  </si>
  <si>
    <t>3</t>
  </si>
  <si>
    <t>Svislé a kompletní konstrukce</t>
  </si>
  <si>
    <t>3 Svislé a kompletní konstrukce</t>
  </si>
  <si>
    <t>311231136R00</t>
  </si>
  <si>
    <t xml:space="preserve">Zdivo nosné cihelné z CP 25 P15 na MC 10 </t>
  </si>
  <si>
    <t>m3</t>
  </si>
  <si>
    <t>nadezdívky dělících stěn nad úrovní střešního pláště</t>
  </si>
  <si>
    <t>lokální opravy při výměnach krovu:1,5</t>
  </si>
  <si>
    <t>311321312R00</t>
  </si>
  <si>
    <t xml:space="preserve">Železobeton nadzákladových zdí C 20/25 </t>
  </si>
  <si>
    <t>komínové hlavy</t>
  </si>
  <si>
    <t>(1,15*0,6)*0,1</t>
  </si>
  <si>
    <t>(1*0,55)*0,1</t>
  </si>
  <si>
    <t>311351101RT1</t>
  </si>
  <si>
    <t>Bednění nadzákladových zdí jednostranné - zřízení bednicí materiál prkna</t>
  </si>
  <si>
    <t>m2</t>
  </si>
  <si>
    <t>(1,15*2+2*0,6)*0,1</t>
  </si>
  <si>
    <t>(1*2+2*0,55)*0,1</t>
  </si>
  <si>
    <t>311351102R00</t>
  </si>
  <si>
    <t xml:space="preserve">Bednění nadzákladových zdí jednostranné-odstranění </t>
  </si>
  <si>
    <t>311361921RT4</t>
  </si>
  <si>
    <t>Výztuž nadzákladových zdí ze svařovaných sítí průměr drátu 6,0, oka 100/100 mm KH30</t>
  </si>
  <si>
    <t>t</t>
  </si>
  <si>
    <t>4,4 kg/m2</t>
  </si>
  <si>
    <t>(1,15*0,6)*0,0044</t>
  </si>
  <si>
    <t>(1*0,55)*0,0044</t>
  </si>
  <si>
    <t>62</t>
  </si>
  <si>
    <t>Úpravy povrchů vnější</t>
  </si>
  <si>
    <t>62 Úpravy povrchů vnější</t>
  </si>
  <si>
    <t>622421143R00</t>
  </si>
  <si>
    <t xml:space="preserve">Omítka vnější stěn, MVC, štuková, složitost 1-2 </t>
  </si>
  <si>
    <t>komíny</t>
  </si>
  <si>
    <t>(1,05*2+0,5*2)*2,5</t>
  </si>
  <si>
    <t>(0,9*2+0,45*2)*0,75</t>
  </si>
  <si>
    <t>622424121R00</t>
  </si>
  <si>
    <t xml:space="preserve">Oprava vnějších omítek štukových, čl. IV, do 10 % </t>
  </si>
  <si>
    <t>korunní římsa</t>
  </si>
  <si>
    <t>330,6*0,5</t>
  </si>
  <si>
    <t>784125402RZ1</t>
  </si>
  <si>
    <t xml:space="preserve">Nátěr silikonový, barva bílá, penetrace, 2 x </t>
  </si>
  <si>
    <t>římsy</t>
  </si>
  <si>
    <t>komín</t>
  </si>
  <si>
    <t>94</t>
  </si>
  <si>
    <t>Lešení a stavební výtahy</t>
  </si>
  <si>
    <t>94 Lešení a stavební výtahy</t>
  </si>
  <si>
    <t>941941032R00</t>
  </si>
  <si>
    <t xml:space="preserve">Montáž lešení leh.řad.s podlahami,š.do 1 m, H 30 m </t>
  </si>
  <si>
    <t>(284-42)*16,0</t>
  </si>
  <si>
    <t>941941192R00</t>
  </si>
  <si>
    <t xml:space="preserve">Příplatek za každý měsíc použití lešení k pol.1032 </t>
  </si>
  <si>
    <t>3 měsíce</t>
  </si>
  <si>
    <t>(284-42)*16,0*3</t>
  </si>
  <si>
    <t>941941832R00</t>
  </si>
  <si>
    <t xml:space="preserve">Demontáž lešení leh.řad.s podlahami,š.1 m, H 30 m </t>
  </si>
  <si>
    <t>941955004R00</t>
  </si>
  <si>
    <t xml:space="preserve">Lešení lehké pomocné, výška podlahy do 3,5 m </t>
  </si>
  <si>
    <t>pomocná lešení při opravě komínů</t>
  </si>
  <si>
    <t>při opravě krovu 10% plochy půdy</t>
  </si>
  <si>
    <t>komíny:(3,05*2+2,5*2)*2,5</t>
  </si>
  <si>
    <t>přo opravě krovu:1067*0,1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</si>
  <si>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</si>
  <si>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</si>
  <si>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</si>
  <si>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</si>
  <si>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</si>
  <si>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</si>
  <si>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944945013R00</t>
  </si>
  <si>
    <t xml:space="preserve">Montáž záchytné stříšky H 4,5 m, šířky nad 2 m </t>
  </si>
  <si>
    <t>m</t>
  </si>
  <si>
    <t>záchytné stříšky nad vstupy do objektů,</t>
  </si>
  <si>
    <t>6,0*2,0</t>
  </si>
  <si>
    <t>944945193R00</t>
  </si>
  <si>
    <t xml:space="preserve">Příplatek za každý měsíc použ.stříšky, k pol. 5013 </t>
  </si>
  <si>
    <t>6,0*2,0*3</t>
  </si>
  <si>
    <t>944945813R00</t>
  </si>
  <si>
    <t xml:space="preserve">Demontáž záchytné stříšky H 4,5 m, šířky nad 2 m </t>
  </si>
  <si>
    <t>95</t>
  </si>
  <si>
    <t>Dokončovací konstrukce na pozemních stavbách</t>
  </si>
  <si>
    <t>95 Dokončovací konstrukce na pozemních stavbách</t>
  </si>
  <si>
    <t>952902110R00</t>
  </si>
  <si>
    <t xml:space="preserve">Čištění zametáním v místnostech a chodbách </t>
  </si>
  <si>
    <t>po ukončení stavebních prací - vyčištění půdy</t>
  </si>
  <si>
    <t>půda:1067</t>
  </si>
  <si>
    <t>96</t>
  </si>
  <si>
    <t>Bourání konstrukcí</t>
  </si>
  <si>
    <t>96 Bourání konstrukcí</t>
  </si>
  <si>
    <t>962032241R00</t>
  </si>
  <si>
    <t xml:space="preserve">Bourání zdiva z cihel pálených na MC </t>
  </si>
  <si>
    <t>lokální opravy:1,5</t>
  </si>
  <si>
    <t>962032631R00</t>
  </si>
  <si>
    <t xml:space="preserve">Bourání zdiva komínového z cihel na MVC </t>
  </si>
  <si>
    <t>(1,05*0,5)*0,15</t>
  </si>
  <si>
    <t>(0,9*0,45)*0,15</t>
  </si>
  <si>
    <t>97</t>
  </si>
  <si>
    <t>Prorážení otvorů</t>
  </si>
  <si>
    <t>97 Prorážení otvorů</t>
  </si>
  <si>
    <t>978015221R00</t>
  </si>
  <si>
    <t xml:space="preserve">Otlučení omítek vnějších MVC v složit.1-4 do 10 % </t>
  </si>
  <si>
    <t>podokapní římsy</t>
  </si>
  <si>
    <t>978015291R00</t>
  </si>
  <si>
    <t xml:space="preserve">Otlučení omítek vnějších MVC v složit.1-4 do 100 % </t>
  </si>
  <si>
    <t>komíny nad úrovní střechy</t>
  </si>
  <si>
    <t>978023471R00</t>
  </si>
  <si>
    <t xml:space="preserve">Vysekání a úprava spár zdiva cihelného komínového 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</si>
  <si>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</si>
  <si>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</si>
  <si>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</si>
  <si>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</si>
  <si>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</si>
  <si>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712</t>
  </si>
  <si>
    <t>Živičné krytiny</t>
  </si>
  <si>
    <t>712 Živičné krytiny</t>
  </si>
  <si>
    <t>712400831R00</t>
  </si>
  <si>
    <t xml:space="preserve">Odstranění živičné krytiny střech do 30° 1vrstvé </t>
  </si>
  <si>
    <t>1:4,45*7,1+1,65*7,1*0,5+1,6*7,1*0,5-2,35*1,65</t>
  </si>
  <si>
    <t>2:2,35*1,56*2+2,35*1,65</t>
  </si>
  <si>
    <t>3:7,1*0,6+7,1*0,9*0,5+7,1*5,15*0,5</t>
  </si>
  <si>
    <t>4:2,35*1,56*2+2,35*1,65-2,35*1,65</t>
  </si>
  <si>
    <t>5:16,83*1,41421</t>
  </si>
  <si>
    <t>6:7,5*1,7+7,5*0,85*0,5+7,5*5,15*0,5+4,3*2,3</t>
  </si>
  <si>
    <t>7:43,6*1,41421</t>
  </si>
  <si>
    <t>8:36,28*1,41421</t>
  </si>
  <si>
    <t>9:4,6*23,62+4,6*3,2</t>
  </si>
  <si>
    <t>10:106,3*1,41421</t>
  </si>
  <si>
    <t>11:5,6*2,72</t>
  </si>
  <si>
    <t>12:5,6*3,95</t>
  </si>
  <si>
    <t>13:5,6*2,72</t>
  </si>
  <si>
    <t>14:26,13*1,41421</t>
  </si>
  <si>
    <t>15:26,13*1,41421</t>
  </si>
  <si>
    <t>16:52,32*1,41421</t>
  </si>
  <si>
    <t>17:15,44*1,1547</t>
  </si>
  <si>
    <t>18:23,65*4,6+4,6*3,2</t>
  </si>
  <si>
    <t>19:106*1,41421</t>
  </si>
  <si>
    <t>20:16,83*1,41421</t>
  </si>
  <si>
    <t>21:17,1*1,41421</t>
  </si>
  <si>
    <t>22:2,35*1,65*2+2,35*1,65</t>
  </si>
  <si>
    <t>23:27,47*1,41421</t>
  </si>
  <si>
    <t>24:2,35*1,65*2+2,35*1,65</t>
  </si>
  <si>
    <t>25:17,46*1,41421</t>
  </si>
  <si>
    <t>26:2,35*1,65*2+2,35*1,65</t>
  </si>
  <si>
    <t>27:24,44*1,41421</t>
  </si>
  <si>
    <t>28:1,8*1,6*2+1,8*1,25</t>
  </si>
  <si>
    <t>29:1,8*1,6*2+1,8*1,25</t>
  </si>
  <si>
    <t>30:30,92*1,41421</t>
  </si>
  <si>
    <t>31:43,6*1,41421</t>
  </si>
  <si>
    <t>33:32,05*1,41421</t>
  </si>
  <si>
    <t>34:2,94*1,41421</t>
  </si>
  <si>
    <t>35:8,8*1,41421</t>
  </si>
  <si>
    <t>36:2,07*1,41421</t>
  </si>
  <si>
    <t>37:8,88*1,41421</t>
  </si>
  <si>
    <t>38:2,84*1,41421</t>
  </si>
  <si>
    <t>39:8,85*1,41421</t>
  </si>
  <si>
    <t>40:17,62*1,41421</t>
  </si>
  <si>
    <t>41:12,57*1,41421</t>
  </si>
  <si>
    <t>42:3,41*1,41421</t>
  </si>
  <si>
    <t>43:3,41*1,41421</t>
  </si>
  <si>
    <t>44:11,36*1,41421</t>
  </si>
  <si>
    <t>45:5,94*1,41421</t>
  </si>
  <si>
    <t>46:5,94*1,41421</t>
  </si>
  <si>
    <t>47:11,36*1,41421</t>
  </si>
  <si>
    <t>48:3,41*1,41421</t>
  </si>
  <si>
    <t>49:3,41*1,41421</t>
  </si>
  <si>
    <t>50:1,85*22,5</t>
  </si>
  <si>
    <t>51:13,15*1,41421</t>
  </si>
  <si>
    <t>52:1,85*21,7</t>
  </si>
  <si>
    <t>53:12,38*1,41421</t>
  </si>
  <si>
    <t>54:12,9*2,7</t>
  </si>
  <si>
    <t>55:8,9*1,41421</t>
  </si>
  <si>
    <t>56:17,05*1,02</t>
  </si>
  <si>
    <t>57:17,05*1,02</t>
  </si>
  <si>
    <t>58:8,9*1,41421</t>
  </si>
  <si>
    <t>59:1,8*1,8*0,5*13</t>
  </si>
  <si>
    <t>712400835RZ1</t>
  </si>
  <si>
    <t>Příplat.za zatlučení hřebíků v ploše do bednění po odstranění živičné krytiny</t>
  </si>
  <si>
    <t>1771,8462</t>
  </si>
  <si>
    <t>712400898RT1</t>
  </si>
  <si>
    <t>Příplatek za sklon střechy nad 30 do 60° sklon střechy 30 - 40 stupňů</t>
  </si>
  <si>
    <t>1771,8462*0,1</t>
  </si>
  <si>
    <t>712400898RT2</t>
  </si>
  <si>
    <t>Příplatek za sklon střechy nad 30 do 60° sklon střechy 40 - 50 stupňů</t>
  </si>
  <si>
    <t>1771,8462*0,7</t>
  </si>
  <si>
    <t>712400898RT3</t>
  </si>
  <si>
    <t>Příplatek za sklon střechy nad 30 do 60° sklon střechy 50 - 60 stupňů</t>
  </si>
  <si>
    <t>1771,8462*0,2</t>
  </si>
  <si>
    <t>712600834R00</t>
  </si>
  <si>
    <t xml:space="preserve">Příplatek - odstranění další vrstvy,střech nad 30° </t>
  </si>
  <si>
    <t>998712203R00</t>
  </si>
  <si>
    <t xml:space="preserve">Přesun hmot pro povlakové krytiny, výšky do 24 m </t>
  </si>
  <si>
    <t>713</t>
  </si>
  <si>
    <t>Izolace tepelné</t>
  </si>
  <si>
    <t>713 Izolace tepelné</t>
  </si>
  <si>
    <t>713101122R00</t>
  </si>
  <si>
    <t xml:space="preserve">Odstr.tep.izol. stropů,volně,minerál tl.100-200 mm </t>
  </si>
  <si>
    <t>v místě oprav krovu - ve dvou vrstvách</t>
  </si>
  <si>
    <t>40</t>
  </si>
  <si>
    <t>713111111RT2</t>
  </si>
  <si>
    <t>Izolace tepelné stropů vrchem kladené volně 2 vrstvy - materiál ve specifikaci</t>
  </si>
  <si>
    <t>63151470</t>
  </si>
  <si>
    <t>Deska z minerální plsti ISOVER T 2000x1200x100 mm</t>
  </si>
  <si>
    <t>2*40*1,05</t>
  </si>
  <si>
    <t>998713203R00</t>
  </si>
  <si>
    <t xml:space="preserve">Přesun hmot pro izolace tepelné, výšky do 24 m </t>
  </si>
  <si>
    <t>721</t>
  </si>
  <si>
    <t>Vnitřní kanalizace</t>
  </si>
  <si>
    <t>721 Vnitřní kanalizace</t>
  </si>
  <si>
    <t>721171803R00</t>
  </si>
  <si>
    <t xml:space="preserve">Demontáž potrubí z PVC do D 75 mm </t>
  </si>
  <si>
    <t>33*2</t>
  </si>
  <si>
    <t>721174024RZ1</t>
  </si>
  <si>
    <t>Kanal potrubí PP odpadní HT DN 70 vč. dodávky materiálů</t>
  </si>
  <si>
    <t>dopojení chybějícího potrubí:20</t>
  </si>
  <si>
    <t>721273150RT1</t>
  </si>
  <si>
    <t>Hlavice ventilační přivětrávací HL900 přivzdušňovací ventil HL900, D 50/75/110 mm</t>
  </si>
  <si>
    <t>kus</t>
  </si>
  <si>
    <t>včetně úpravy napojení na potrubí kanalizace</t>
  </si>
  <si>
    <t>4</t>
  </si>
  <si>
    <t>998721203R00</t>
  </si>
  <si>
    <t xml:space="preserve">Přesun hmot pro vnitřní kanalizaci, výšky do 24 m </t>
  </si>
  <si>
    <t>762</t>
  </si>
  <si>
    <t>Konstrukce tesařské</t>
  </si>
  <si>
    <t>762 Konstrukce tesařské</t>
  </si>
  <si>
    <t>762088116R00</t>
  </si>
  <si>
    <t xml:space="preserve">Zakrývání provizorní plachtou 15x20m,vč.odstranění </t>
  </si>
  <si>
    <t>2x na 2 etapy</t>
  </si>
  <si>
    <t>6</t>
  </si>
  <si>
    <t>762311103R00</t>
  </si>
  <si>
    <t xml:space="preserve">Montáž kotevních želez, příložek, patek, táhel </t>
  </si>
  <si>
    <t>lokální opravy spojů prvků krovu</t>
  </si>
  <si>
    <t>50</t>
  </si>
  <si>
    <t>762311811R00</t>
  </si>
  <si>
    <t xml:space="preserve">Demontáž kotevních želez do 5 kg </t>
  </si>
  <si>
    <t>demontáž svornků ad. při rozebírání plných vazeb</t>
  </si>
  <si>
    <t>20</t>
  </si>
  <si>
    <t>762313112R00</t>
  </si>
  <si>
    <t xml:space="preserve">Montáž svorníků, šroubů délky 300 mm </t>
  </si>
  <si>
    <t>kompletní montáž svorníků, včetně závitové tyče, podložky a matek, provrtání otvorů d22 mm</t>
  </si>
  <si>
    <t>762313115RZ1</t>
  </si>
  <si>
    <t xml:space="preserve">Předvrtání a zavrtání vrutu délky 240 mm </t>
  </si>
  <si>
    <t>762330911R00</t>
  </si>
  <si>
    <t xml:space="preserve">Zvedání konstrukcí krovů hmotnosti do 12 t </t>
  </si>
  <si>
    <t>Přizvedávání částí tesařských konstrukcí krovů při opravách a částečných výměnách prvků</t>
  </si>
  <si>
    <t>4*5</t>
  </si>
  <si>
    <t>762331811R00</t>
  </si>
  <si>
    <t xml:space="preserve">Demontáž konstrukcí krovů z hranolů do 120 cm2 </t>
  </si>
  <si>
    <t>provizorní výměny, opravy</t>
  </si>
  <si>
    <t>762331812R00</t>
  </si>
  <si>
    <t xml:space="preserve">Demontáž konstrukcí krovů z hranolů do 224 cm2 </t>
  </si>
  <si>
    <t>krokve 14/16</t>
  </si>
  <si>
    <t>úžlabní a nárožní krokve 14/16</t>
  </si>
  <si>
    <t>762331813R00</t>
  </si>
  <si>
    <t xml:space="preserve">Demontáž konstrukcí krovů z hranolů do 288 cm2 </t>
  </si>
  <si>
    <t>762331952R00</t>
  </si>
  <si>
    <t xml:space="preserve">Vyřezání části střešní vazby nad 450 cm2,do dl.5 m </t>
  </si>
  <si>
    <t>762332931RT4</t>
  </si>
  <si>
    <t>Doplnění střešní vazby z hranolů do 120 cm2 vč.dod fošen 60 x 140 mm</t>
  </si>
  <si>
    <t>příložky ke krokvím - ztužení krovu</t>
  </si>
  <si>
    <t>5,5*19*2</t>
  </si>
  <si>
    <t>762332932RT2</t>
  </si>
  <si>
    <t>Doplnění střešní vazby z hranolů do 224 cm2 vč.dod hranolů 120 x 140 mm</t>
  </si>
  <si>
    <t>762332932RT3</t>
  </si>
  <si>
    <t>Doplnění střešní vazby z hranolů do 224 cm2 vč.dod hranolů 140 x 160 mm</t>
  </si>
  <si>
    <t>60</t>
  </si>
  <si>
    <t>762332933RT3</t>
  </si>
  <si>
    <t>Doplnění střešní vazby z hranolů do 288 cm2 vč.dod hranolů 160 x 180 mm</t>
  </si>
  <si>
    <t>762332935RZ1</t>
  </si>
  <si>
    <t>Doplnění střešní vazby z hranolů do 600 cm2 vč.dod hranolů 220 x 260 mm</t>
  </si>
  <si>
    <t>762341211RZ1</t>
  </si>
  <si>
    <t>Montáž bednění střech rovných, prkna hrubá na sraz včetně dodávky řeziva, prkna tl. 32 mm</t>
  </si>
  <si>
    <t>40% výměry střechy</t>
  </si>
  <si>
    <t>1771,8462*0,4</t>
  </si>
  <si>
    <t>762341215RZ1</t>
  </si>
  <si>
    <t>Montáž vložek (klínů) včetně dodávky řeziva z tvrdého dřeva D, B</t>
  </si>
  <si>
    <t xml:space="preserve">Některé tesařské spoje nedoléhají, i to je třeba opravit vložením vložek z tvrdého listnatého dřeva. </t>
  </si>
  <si>
    <t>100</t>
  </si>
  <si>
    <t>762341811R00</t>
  </si>
  <si>
    <t xml:space="preserve">Demontáž bednění střech rovných z prken hrubých </t>
  </si>
  <si>
    <t>762341911R00</t>
  </si>
  <si>
    <t xml:space="preserve">Vyřezání otvorů střech, v laťování pl. do 1 m2 </t>
  </si>
  <si>
    <t>13*0,6*0,6</t>
  </si>
  <si>
    <t>762341921R00</t>
  </si>
  <si>
    <t xml:space="preserve">Vyřezání otvorů střech, v bednění pl. do 1 m2 </t>
  </si>
  <si>
    <t>5*0,3*0,3</t>
  </si>
  <si>
    <t>762342203RT4</t>
  </si>
  <si>
    <t>Montáž laťování střech, vzdálenost latí 22 - 36 cm včetně dodávky řeziva, latě 4/6 cm</t>
  </si>
  <si>
    <t>762342205RT4</t>
  </si>
  <si>
    <t>Montáž kontralatí na vruty, s těsnicí pěnou včetně dodávky latí 4/6 cm</t>
  </si>
  <si>
    <t>montáž kontralatí na systémovou těsnící pěnu včetně dodávky pěny</t>
  </si>
  <si>
    <t>762342208RZ1</t>
  </si>
  <si>
    <t>Montáž laťování střech, zhuštěné laťování včetně dodávky řeziva, latě 4/6 cm</t>
  </si>
  <si>
    <t>příplatek za zhuštěné laťování pod falcovanou krytinu a v místech přechodů sklonu střech</t>
  </si>
  <si>
    <t>1771,8462*0,25</t>
  </si>
  <si>
    <t>762371112RZ1</t>
  </si>
  <si>
    <t>Výroba a mont. sbíjených ramenátů pro vikýře volské oko, včetně materiálů 10/14</t>
  </si>
  <si>
    <t>- oblouk dle stávajícího vikýře - volského oka</t>
  </si>
  <si>
    <t>výška cca 0,4 m , délka podstavy cca 1,5 m</t>
  </si>
  <si>
    <t>13</t>
  </si>
  <si>
    <t>762395000R00</t>
  </si>
  <si>
    <t xml:space="preserve">Spojovací a ochranné prostředky pro střechy </t>
  </si>
  <si>
    <t>hřebíky, svorníky, tesařské skoby, vruty</t>
  </si>
  <si>
    <t>bednění:1771,8462*0,4*0,032</t>
  </si>
  <si>
    <t>latě:1771,8462*0,01</t>
  </si>
  <si>
    <t>latě zhuštění:442,9615*0,01</t>
  </si>
  <si>
    <t>kontralatě:1771,8462*0,0025</t>
  </si>
  <si>
    <t>12/14:0,12*0,14*40</t>
  </si>
  <si>
    <t>14/16:0,14*0,16*60</t>
  </si>
  <si>
    <t>16/18:0,16*0,18*60</t>
  </si>
  <si>
    <t>22/26:0,22*0,26*20</t>
  </si>
  <si>
    <t>6/14:5,5*19*2*0,06*0,14</t>
  </si>
  <si>
    <t>762395016RZ1</t>
  </si>
  <si>
    <t xml:space="preserve">Odstranění kůry ze stávajícího bednění </t>
  </si>
  <si>
    <t>10% plochy</t>
  </si>
  <si>
    <t>762431225RT3</t>
  </si>
  <si>
    <t>Montáž obložení stěn OSB 3 deskami včetně dodávky OSB desky tl. 10 mm</t>
  </si>
  <si>
    <t>stěny vikýřů</t>
  </si>
  <si>
    <t>98,9100</t>
  </si>
  <si>
    <t>762526812RZ1</t>
  </si>
  <si>
    <t xml:space="preserve">Demontáž podlah z OSB desek </t>
  </si>
  <si>
    <t>v místě oprav krovu</t>
  </si>
  <si>
    <t>31110718</t>
  </si>
  <si>
    <t>Matice přesná šestihranná 02 1401 M 20</t>
  </si>
  <si>
    <t>na závitovou tyč</t>
  </si>
  <si>
    <t>ocel pevnostní třídy 8.8.</t>
  </si>
  <si>
    <t>311202240000</t>
  </si>
  <si>
    <t>Podložka přesná 021702.1 otvor 21 mm</t>
  </si>
  <si>
    <t>31179111</t>
  </si>
  <si>
    <t>Tyč závitová M20, DIN 975</t>
  </si>
  <si>
    <t>dle detailu D6 a D8</t>
  </si>
  <si>
    <t>20*0,5</t>
  </si>
  <si>
    <t>54872852</t>
  </si>
  <si>
    <t>Kramle kovaná tesařská ROXOR 300/14</t>
  </si>
  <si>
    <t>998762203R00</t>
  </si>
  <si>
    <t xml:space="preserve">Přesun hmot pro tesařské konstrukce, výšky do 24 m </t>
  </si>
  <si>
    <t>763</t>
  </si>
  <si>
    <t>Dřevostavby</t>
  </si>
  <si>
    <t>763 Dřevostavby</t>
  </si>
  <si>
    <t>763614212RT6</t>
  </si>
  <si>
    <t>M.podlahy z desek nad tl.18 mm, P+D, přibíjením vč. dodávky desky OSB ECO 3N tl. 22 mm</t>
  </si>
  <si>
    <t>doplnění podlahy na půdě po opravě krovu</t>
  </si>
  <si>
    <t>998763201R00</t>
  </si>
  <si>
    <t xml:space="preserve">Přesun hmot pro dřevostavby, výšky do 12 m </t>
  </si>
  <si>
    <t>764</t>
  </si>
  <si>
    <t>Konstrukce klempířské</t>
  </si>
  <si>
    <t>764 Konstrukce klempířské</t>
  </si>
  <si>
    <t>764222441RZ1</t>
  </si>
  <si>
    <t>Oplechování okapů, tvrdá krytina, rš 660 mm z žárovězinkovaného ocel. plechu s PUR, K6</t>
  </si>
  <si>
    <t>barva červená</t>
  </si>
  <si>
    <t>okap:68</t>
  </si>
  <si>
    <t>okap:330,6</t>
  </si>
  <si>
    <t>764231451RZ1</t>
  </si>
  <si>
    <t>Lemování  zdí,tvrdá krytina,rš 500 mm z žárovězinkovaného ocel. plechu s PUR, K17</t>
  </si>
  <si>
    <t>přechod střecha/čelní stěna vikýřů</t>
  </si>
  <si>
    <t>3,3+3,3+22,5+21,7+3,3+3,4+3,3+2,5*2+3,6+1,9*2+4,3+19,5*2+3,7*2</t>
  </si>
  <si>
    <t>4,3+1,9*2</t>
  </si>
  <si>
    <t>2,2*28+5,4*2</t>
  </si>
  <si>
    <t>3,45*2*2</t>
  </si>
  <si>
    <t>764241441RZ1</t>
  </si>
  <si>
    <t>Lemování trub, D do 250 mm z žárovězinkovaného ocel. plechu s PUR, K16</t>
  </si>
  <si>
    <t>VZT:3</t>
  </si>
  <si>
    <t>764252401R00</t>
  </si>
  <si>
    <t>Žlaby Ti Zn plech, podokapní půlkruhové, rš 250 mm D+M, K3</t>
  </si>
  <si>
    <t>Položka je kalkulována včetně háků, čel, rohů, rovných hrdel, kotlíků a dilatací. Háky žárově zinkované</t>
  </si>
  <si>
    <t>68</t>
  </si>
  <si>
    <t>764252405R00</t>
  </si>
  <si>
    <t>Žlaby Ti Zn plech, podokapní půlkruhové, rš 400 mm D+M, K4</t>
  </si>
  <si>
    <t>Položka je kalkulována včetně háků, čel, rohů, rovných hrdel, kotlíků a dilatací.Háky žárově zinkované</t>
  </si>
  <si>
    <t>330,6</t>
  </si>
  <si>
    <t>764291421RZ1</t>
  </si>
  <si>
    <t>Závětrná lišta z poplast. plechu, rš 330 mm D+M, K7</t>
  </si>
  <si>
    <t>vikýře pultové:4,2*2+1,9*2</t>
  </si>
  <si>
    <t>vikýře:2,35*2*5+1,75*2*2</t>
  </si>
  <si>
    <t>vikýře pultové:1,75*14</t>
  </si>
  <si>
    <t>764292450RZ1</t>
  </si>
  <si>
    <t>Úžlabí z žárovězinkovaného ocel. plechu, rš 660 mm stojatá drážka, K9</t>
  </si>
  <si>
    <t>10,4*2+11,7+6,5+3,3*2*2+6,4*2+7,9*2+6,7*2+4,2*2+11,7+6,5</t>
  </si>
  <si>
    <t>3,3*2*3+10,4*2+2,5*2*2+6,4*2+6</t>
  </si>
  <si>
    <t>764293235RZ1</t>
  </si>
  <si>
    <t>Nároží střechy, rš 400 mm z žárovězinkovaného ocel. plechu s PUR, K10</t>
  </si>
  <si>
    <t>207,1-102,2</t>
  </si>
  <si>
    <t>0,7*2</t>
  </si>
  <si>
    <t>764294409RZ2</t>
  </si>
  <si>
    <t>Oplechování  z žárovězinko. ocel. plechu s PUR rš 400 mm, K15</t>
  </si>
  <si>
    <t>oplechování přechodu mansardy</t>
  </si>
  <si>
    <t>z  žárově pozinkovaného ocelového plechu s povrchovou úpravou polyuretanem  v barvě červené - dle střešní krytiny</t>
  </si>
  <si>
    <t>mansarda:0,85+0,8+1,7+1,45+1,3+1,2+2+1,25+1,4+1,7+0,8</t>
  </si>
  <si>
    <t>0,8+1,7+1,5+2+2+2,4+3,8+0,6+0,4+0,4+1+2,65+3,15+3,15+2,65+1</t>
  </si>
  <si>
    <t>0,4+0,4+0,2</t>
  </si>
  <si>
    <t>764294410RZ2</t>
  </si>
  <si>
    <t>Okapnička z poplast. plechu rš 200 mm dodávka a montáž, K5</t>
  </si>
  <si>
    <t>okap:68*2</t>
  </si>
  <si>
    <t>okap:330,6*2</t>
  </si>
  <si>
    <t>mansarda:44,65*2</t>
  </si>
  <si>
    <t>volská oka:18*2</t>
  </si>
  <si>
    <t>764295442RZ1</t>
  </si>
  <si>
    <t>Střešní dilatace, jednodílná, rš 500 mm z žárovězinkovaného ocel. plechu s PUR, K12</t>
  </si>
  <si>
    <t>2*10,5</t>
  </si>
  <si>
    <t>764311310RZ1</t>
  </si>
  <si>
    <t>Krytina hladká falcovaná, tabule 2 x 1 m, do 30° z žárovězinkovaného ocel. plechu s PUR</t>
  </si>
  <si>
    <t>dodávka a montáž včetně všech detailů,</t>
  </si>
  <si>
    <t>+10% na přesah pod vláknocementovou krytinu,</t>
  </si>
  <si>
    <t>z  žárově pozinkovaného ocelového plechu s povrchovou úpravou polyuretanem v barvě červené - dle střešní krytiny</t>
  </si>
  <si>
    <t>233,7197</t>
  </si>
  <si>
    <t>okraje 14,15,16:2*11,9*1,1547</t>
  </si>
  <si>
    <t>okraje 11,12,13:8,55*1,1547</t>
  </si>
  <si>
    <t>R:20</t>
  </si>
  <si>
    <t>764311821R00</t>
  </si>
  <si>
    <t xml:space="preserve">Demontáž krytiny, tabule 2 x 1 m, do 25 m2, do 30° </t>
  </si>
  <si>
    <t>764331831R00</t>
  </si>
  <si>
    <t xml:space="preserve">Demontáž lemování zdí, rš 250 a 330 mm, do 45° </t>
  </si>
  <si>
    <t>764339833RZ1</t>
  </si>
  <si>
    <t xml:space="preserve">Demontáž lemování komínů v ploše, do 45° </t>
  </si>
  <si>
    <t>0,4*(1,8*2+1,25*2)</t>
  </si>
  <si>
    <t>0,4*(1,85*2+1,3*2)</t>
  </si>
  <si>
    <t>0,4*(1,8*2+1,2*2)</t>
  </si>
  <si>
    <t>764348230RZ1</t>
  </si>
  <si>
    <t>Univerzální podložka z Pz plechu,400x400 mm dodávka a montáž</t>
  </si>
  <si>
    <t>univerzální kovová šablonu 400x400 mm z pozinkovaného plechu tl. 1,5 mm s nástřikem v barvě antracitové.</t>
  </si>
  <si>
    <t>u dvojitého založení u okapu</t>
  </si>
  <si>
    <t>zachytače:210</t>
  </si>
  <si>
    <t>lávky:2*6</t>
  </si>
  <si>
    <t>764348814R00</t>
  </si>
  <si>
    <t xml:space="preserve">Demontáž sněhového zachytače, sklon do 45° </t>
  </si>
  <si>
    <t>8+27+15+25+18+20+20+22+19+22+20+22+22</t>
  </si>
  <si>
    <t>764351837R00</t>
  </si>
  <si>
    <t xml:space="preserve">Demontáž háků, sklon do 45° </t>
  </si>
  <si>
    <t>330+68</t>
  </si>
  <si>
    <t>764352801R00</t>
  </si>
  <si>
    <t xml:space="preserve">Demontáž žlabů půlkruh. rovných, rš 250 mm, do 45° </t>
  </si>
  <si>
    <t>1,6*14</t>
  </si>
  <si>
    <t>3,6+1,9+1,9+4,3+3,6*2+4,3+1,9+1,9+2,75*2+13,1</t>
  </si>
  <si>
    <t>764352821R00</t>
  </si>
  <si>
    <t xml:space="preserve">Demontáž žlabů půlkruh. rovných, rš 500 mm, do 45° </t>
  </si>
  <si>
    <t>3,2+7,75+1,15+21+1,45+22+8,15+1,45+21+21,15</t>
  </si>
  <si>
    <t>1,15+7,7+3,2+7,8+14,75+10,3+3,45+2,45*2+2,95*2+3,1</t>
  </si>
  <si>
    <t>3,45+10,2+3,75+17,35+19,5+7,7+5,2*2+0,7*2+2,3*2+2,35+7,7</t>
  </si>
  <si>
    <t>17,35+19,45+3,75+10,2+3,45+2,45*2+3*2+3,1+3,45</t>
  </si>
  <si>
    <t>764362811R00</t>
  </si>
  <si>
    <t xml:space="preserve">Demontáž střešního okna, hladká krytina, do 45° </t>
  </si>
  <si>
    <t>764391810RZ1</t>
  </si>
  <si>
    <t xml:space="preserve">Demontáž lišty stěnových rš do 250 mm </t>
  </si>
  <si>
    <t>1,5*2*7</t>
  </si>
  <si>
    <t>2,2*2*7</t>
  </si>
  <si>
    <t>764391811RZ1</t>
  </si>
  <si>
    <t>Lišta stěnová rš 400 mm z žárovězinkovaného ocel. plechu s PUR, K14</t>
  </si>
  <si>
    <t>stěny vikýřů - hrany</t>
  </si>
  <si>
    <t>z  žárově pozinkovaného ocelového plechu s povrchovou úpravou polyuretanem  v barvě červené  - dle střešní krytiny</t>
  </si>
  <si>
    <t>lemování oken :160</t>
  </si>
  <si>
    <t>764391820R00</t>
  </si>
  <si>
    <t xml:space="preserve">Demontáž závětrné lišty, rš 250 a 330 mm, do 30° </t>
  </si>
  <si>
    <t>764391821R00</t>
  </si>
  <si>
    <t xml:space="preserve">Demontáž závětrné lišty, rš 250 a 330 mm, do 45° </t>
  </si>
  <si>
    <t>764392842RZ1</t>
  </si>
  <si>
    <t xml:space="preserve">Demontáž okapničky rš 250 mm, sklon do 45° </t>
  </si>
  <si>
    <t>podkladní</t>
  </si>
  <si>
    <t>764392843RZ1</t>
  </si>
  <si>
    <t xml:space="preserve">Demontáž okapničky rš 400 mm, sklon do 45° </t>
  </si>
  <si>
    <t>764392851R00</t>
  </si>
  <si>
    <t xml:space="preserve">Demontáž úžlabí, rš 660 mm, sklon do 45° </t>
  </si>
  <si>
    <t>764393831R00</t>
  </si>
  <si>
    <t xml:space="preserve">Demontáž hřebene střechy, rš do 400 mm, do 45° </t>
  </si>
  <si>
    <t>hřebeny + nároží</t>
  </si>
  <si>
    <t>H:7,7+1,7+60,15+1,7+7,7+1,7+3,2+3,3+7,2+3,3*3+2,85*2</t>
  </si>
  <si>
    <t>4,8*2+1,8</t>
  </si>
  <si>
    <t>N:14,4*6+15,35*2+7,9*2+8,95*3+4,7*8+3,25*3</t>
  </si>
  <si>
    <t>764394320RZ1</t>
  </si>
  <si>
    <t>Podkladní pás perforovaný 100 mm, plast dodávka a montáž, K8</t>
  </si>
  <si>
    <t>mansarda:44,65</t>
  </si>
  <si>
    <t>764395831R00</t>
  </si>
  <si>
    <t xml:space="preserve">Demontáž střešní dilatace, rš 400 mm, do 45° </t>
  </si>
  <si>
    <t>10,5*2</t>
  </si>
  <si>
    <t>764396813RZ1</t>
  </si>
  <si>
    <t xml:space="preserve">Demontáž krycí  lišty, rš 250 mm, do 45° </t>
  </si>
  <si>
    <t>pod volskými oky:1,8*13</t>
  </si>
  <si>
    <t>764396814RZ1</t>
  </si>
  <si>
    <t>Krycí  lišty, rš 250 mm, do 45° z žárovězinkovaného ocel. plechu s PUR, K13</t>
  </si>
  <si>
    <t>764430335RZ1</t>
  </si>
  <si>
    <t>Oplechování komínu z žárovězinkovaného ocel. plech s PUR, r.š. 500 mm, K11</t>
  </si>
  <si>
    <t>764454801R00</t>
  </si>
  <si>
    <t xml:space="preserve">Demontáž odpadních trub kruhových,D 75 a 100 mm </t>
  </si>
  <si>
    <t>1,5*14</t>
  </si>
  <si>
    <t>764454802R00</t>
  </si>
  <si>
    <t xml:space="preserve">Demontáž odpadních trub kruhových,D 120 mm </t>
  </si>
  <si>
    <t>14*15,5</t>
  </si>
  <si>
    <t>2*8</t>
  </si>
  <si>
    <t>764554401R00</t>
  </si>
  <si>
    <t>Odpadní trouby z Ti Zn plechu, kruhové, D 75 mm K1</t>
  </si>
  <si>
    <t>Položka je kalkulována včetně nákladů na dodání zděří, manžet, odboček, kolen, odskoků, výpustí vody,přechodových kusů a  kotlíků</t>
  </si>
  <si>
    <t>764554403R00</t>
  </si>
  <si>
    <t>Odpadní trouby z Ti Zn plechu, kruhové, D 120 mm K2</t>
  </si>
  <si>
    <t>998764203R00</t>
  </si>
  <si>
    <t xml:space="preserve">Přesun hmot pro klempířské konstr., výšky do 24 m </t>
  </si>
  <si>
    <t>765</t>
  </si>
  <si>
    <t>Krytiny tvrdé</t>
  </si>
  <si>
    <t>765 Krytiny tvrdé</t>
  </si>
  <si>
    <t>764322704RZ1</t>
  </si>
  <si>
    <t xml:space="preserve">Demontáž odvětrávací hlavice kanalizace </t>
  </si>
  <si>
    <t>7+4+5+4+5+8</t>
  </si>
  <si>
    <t>764322705RZ1</t>
  </si>
  <si>
    <t>Odvětrávací hlavice kanalizace TiZn samoodtahovací DN70</t>
  </si>
  <si>
    <t>2</t>
  </si>
  <si>
    <t>765311760RZ1</t>
  </si>
  <si>
    <t>Sněhový zachytávač 2rubkový vč. úchytů D+M, Z8</t>
  </si>
  <si>
    <t xml:space="preserve">SYSTÉMOVÁ PROTISNĚHOVÁ ZÁBRANA DVOUTYČOVÁ DO SYSTÉMOVÝCH ÚCHYTŮ </t>
  </si>
  <si>
    <t xml:space="preserve">PLECHOVÉ KRYTINY SE STOJATOU DRÁŽKOU. DRŽÁKY SE MONTUJÍ NA ZÁMEK KRYTINY. </t>
  </si>
  <si>
    <t xml:space="preserve">PŘI MONTÁŽI JE NUTNO KONTROLOVAT SPRÁVNÉ USAZENÍ DRŽÁKU NA ZÁMEK KRYTINY. </t>
  </si>
  <si>
    <t>BARVA - ČERVENÁ DLE STŘEŠNÍ KRYTINY</t>
  </si>
  <si>
    <t>MATERIÁL - OCEL</t>
  </si>
  <si>
    <t>22+21,2+12,9+2*4+2*3,7+2*4,5</t>
  </si>
  <si>
    <t>765322611RT1</t>
  </si>
  <si>
    <t>Krytina vláknocementová, složitá, na latě jednoduché krytí, česká šablona</t>
  </si>
  <si>
    <t>včetně vyskládání a lemování nároží a vyskládání a lemování přechodu pod mansardou</t>
  </si>
  <si>
    <t>barva červená dle přístavby</t>
  </si>
  <si>
    <t>1538,1265</t>
  </si>
  <si>
    <t>765322701RZZ</t>
  </si>
  <si>
    <t>Protisněhová zábrana A 400,  barva šedočerná dodávka a montáž, Z6</t>
  </si>
  <si>
    <t>1538,1265*4*0,8</t>
  </si>
  <si>
    <t>-0,0048</t>
  </si>
  <si>
    <t>765322703RT1</t>
  </si>
  <si>
    <t>Ventilační hlavice SL, plast ventilační hlavice pro šablony a obdélníky</t>
  </si>
  <si>
    <t>33-7</t>
  </si>
  <si>
    <t>765322705R00</t>
  </si>
  <si>
    <t xml:space="preserve">Odvětrávací hlavice LG 200, plast </t>
  </si>
  <si>
    <t>765322708R00</t>
  </si>
  <si>
    <t xml:space="preserve">Anténní prostupy AZ 16,  plast </t>
  </si>
  <si>
    <t>Položka je určena pro šablony i obdélníky v barvách dle krytiny.</t>
  </si>
  <si>
    <t>765322712R00</t>
  </si>
  <si>
    <t>Stoupací plošina 800 x 250 mm D+M, Z2</t>
  </si>
  <si>
    <t>765322780RZ1</t>
  </si>
  <si>
    <t>Kotvíci bod pro šikmou střechu včetně montáže, Z4</t>
  </si>
  <si>
    <t>střešní hák plochý</t>
  </si>
  <si>
    <t xml:space="preserve">Únosnost jednotlivých prvků záchytného systému bude min. 12 kN. </t>
  </si>
  <si>
    <t>certifikováno dle EN 795 a EN 517</t>
  </si>
  <si>
    <t>3+4+6+12+5+10+12+6+6+3+7</t>
  </si>
  <si>
    <t>765322805RZ1</t>
  </si>
  <si>
    <t>Příplatek za lemování vláknocementovou krytinou vč. dodávky krytiny</t>
  </si>
  <si>
    <t xml:space="preserve">lemovaní nevětraných nároží </t>
  </si>
  <si>
    <t>pod mansardou</t>
  </si>
  <si>
    <t>pod vikýři</t>
  </si>
  <si>
    <t>106,3000</t>
  </si>
  <si>
    <t>44,65</t>
  </si>
  <si>
    <t>13*1,8</t>
  </si>
  <si>
    <t>765322810RT1</t>
  </si>
  <si>
    <t>Dvojité založení krytiny u okapu do roviny česká šablona</t>
  </si>
  <si>
    <t>kompletní dodávka masteriálů a montáž - systémový detail</t>
  </si>
  <si>
    <t>dvojité založení krytiny  u okapu do roviny včetně založení u přechodu mansardové střechy</t>
  </si>
  <si>
    <t>3,2+7,6+2,7*2+6,55+1+7,6+3,2+7,7+14,5+3,4+2,4*2+2,9*2+2,95</t>
  </si>
  <si>
    <t>3,4+10,05+4,1+3,25*2+5,2*2+0,7*2+2,2*2+2,25+4,1+10,05+3,4+2,4*2</t>
  </si>
  <si>
    <t>2,85*2+2,9+3,45+0,7+0,5+1,55*2+1,4+1,6*2+1,2+1,1+23,6+23,6</t>
  </si>
  <si>
    <t>1,05+1,2+1,65*2+1,45+0,5+1,6*2+0,5+1,45+1,6*2+1,3+1,8+1,6*4</t>
  </si>
  <si>
    <t>1,6+2,1+3,8+3,6+0,4+2,2*2+7,75+2,8+19,5*2+2,8+7,75+2,3*2</t>
  </si>
  <si>
    <t>765322811RZ1</t>
  </si>
  <si>
    <t>Systémové odvětrání hřebene a nároží střechy krytina vláknocementová</t>
  </si>
  <si>
    <t xml:space="preserve">systémový detail, včetně kompletní dodávky materiálu, ochranné plastové mžížky proti hmyzu, spodní a horní okapničky z žárovězinkovaného ocelového plechu s PUR ochrannou úpravou a barvou dle střešní krytiny, DHV, oplechování hřebene z žárovězinkovaného ocelového plechu s PUR ochrannou úpravou a barvou dle střešní krytiny </t>
  </si>
  <si>
    <t>PROVEDENÍ ODVĚTRÁNÍ U HŘEBENE DVOJITÝM PŘELOŽENÍM Z VLÁKNOCEMENTOVÉ KRYTINY</t>
  </si>
  <si>
    <t>0</t>
  </si>
  <si>
    <t>vikýře:3,25+3,3+4,8+1,8+4,8+3,3+3,3+3,25+2,85*2</t>
  </si>
  <si>
    <t>hřeben:7,7+1,7+60,2+7,2+1,7+7,7+1,7</t>
  </si>
  <si>
    <t>nároží:10,5*6+13*2+6,6*2</t>
  </si>
  <si>
    <t>765322997R00</t>
  </si>
  <si>
    <t xml:space="preserve">Příplat.za sklon přes 30 do 45°,kryt.vlákn.šablony </t>
  </si>
  <si>
    <t>1538,1265*0,7</t>
  </si>
  <si>
    <t>765322998R00</t>
  </si>
  <si>
    <t xml:space="preserve">Příplat.za sklon přes 45 do 60°,kryt.vlákn.šablony </t>
  </si>
  <si>
    <t>1538,1265*0,2</t>
  </si>
  <si>
    <t>765322999R00</t>
  </si>
  <si>
    <t xml:space="preserve">Příplat.za sklon přes 60 do 75°,kryt.vlákn.šablony </t>
  </si>
  <si>
    <t>1538,1265*0,1</t>
  </si>
  <si>
    <t>765348212RZ1</t>
  </si>
  <si>
    <t>Zachytače sněhu lopatkové - slovenské kříže dodávka a montáž, Z1</t>
  </si>
  <si>
    <t>210</t>
  </si>
  <si>
    <t>765422110RT1</t>
  </si>
  <si>
    <t>Obklad stěn barev.vláknocem.šablony, bednění, lep. šablona česká 400x400 mm hladká červená</t>
  </si>
  <si>
    <t>2,75*5+1,25*2*5</t>
  </si>
  <si>
    <t>1,6*2+1,25*2*2</t>
  </si>
  <si>
    <t>1,25*2*14</t>
  </si>
  <si>
    <t>2*2*3,79+2*7,15</t>
  </si>
  <si>
    <t>765901146RZ1</t>
  </si>
  <si>
    <t>Střešní folie - pojistná hydroizolace na bednění dodávka včetně montáže, lepené spoje</t>
  </si>
  <si>
    <t>Pojistná hydroizolace na bednění pod vláknocementovou skládanou krytinu - nízkodifuzní podstřešní fólie složená z výztužné mřížky, dvou vrstev speciální fólie a ze spodní ochranné netkané textilie. Plošná hmotnost min. cca 150 g/m2, lepené spoje</t>
  </si>
  <si>
    <t>stěny vikýřů:98,9100</t>
  </si>
  <si>
    <t>765901147RZ1</t>
  </si>
  <si>
    <t>Střešní folie - pojistná hydroizolace na bednění pod plechovou krytinu, dodávka vč. montáže</t>
  </si>
  <si>
    <t>Pojistná hydroizolace strukturovaná s nakašírovanou strukturovanou rohoží - fólie vytvářející separační a mikroventilační vrstvu pro střechy s plechovou krytinou - plošná hmotnost nosné vložky min. cca 150 g/m2, celková plošná hmotnost cca 500 g/m2 , lepené spoje</t>
  </si>
  <si>
    <t>998765203R00</t>
  </si>
  <si>
    <t xml:space="preserve">Přesun hmot pro krytiny tvrdé, výšky do 24 m </t>
  </si>
  <si>
    <t>766</t>
  </si>
  <si>
    <t>Konstrukce truhlářské</t>
  </si>
  <si>
    <t>766 Konstrukce truhlářské</t>
  </si>
  <si>
    <t>766000010RZ1</t>
  </si>
  <si>
    <t>Repase dřevěných oken vikýřů včetně rámů a zasklení</t>
  </si>
  <si>
    <t>okna vikýřů -  volská oka, jednoduché zasklení, oprava nátěr, rozměr oblouku cca 1,2 m x 0,4 m, výměna kování</t>
  </si>
  <si>
    <t>766624053RZ1</t>
  </si>
  <si>
    <t xml:space="preserve">Montáž střešního výlezu </t>
  </si>
  <si>
    <t>76600002RZ1</t>
  </si>
  <si>
    <t>Střešní výlez 60 x 60 cm Z3</t>
  </si>
  <si>
    <t>kompletní výrobek vč. lemování</t>
  </si>
  <si>
    <t>vč. okapničky nad výlez</t>
  </si>
  <si>
    <t>998766203R00</t>
  </si>
  <si>
    <t xml:space="preserve">Přesun hmot pro truhlářské konstr., výšky do 24 m </t>
  </si>
  <si>
    <t>767</t>
  </si>
  <si>
    <t>Konstrukce zámečnické</t>
  </si>
  <si>
    <t>767 Konstrukce zámečnické</t>
  </si>
  <si>
    <t>767000016RZ1</t>
  </si>
  <si>
    <t>Konzola pro satelit Z5</t>
  </si>
  <si>
    <t>zavíčkování původního stožáru antány, odrezivění + nátěr</t>
  </si>
  <si>
    <t>767996801R00</t>
  </si>
  <si>
    <t xml:space="preserve">Demontáž atypických ocelových konstr. do 50 kg </t>
  </si>
  <si>
    <t>kg</t>
  </si>
  <si>
    <t xml:space="preserve"> - odstrojení stávající antény</t>
  </si>
  <si>
    <t>- zkrácení stožáru antény na délku 1,5 m nad úrovní střechy</t>
  </si>
  <si>
    <t>antény:50+35</t>
  </si>
  <si>
    <t>záchytné háky :0,5*30</t>
  </si>
  <si>
    <t>VZT  nad střechou:40</t>
  </si>
  <si>
    <t>VZT pod střechou:50</t>
  </si>
  <si>
    <t>767996803R00</t>
  </si>
  <si>
    <t xml:space="preserve">Demontáž atypických ocelových konstr. do 250 kg </t>
  </si>
  <si>
    <t>demontáž expamzní nádoby:250</t>
  </si>
  <si>
    <t>VZT jednotka:100</t>
  </si>
  <si>
    <t>783</t>
  </si>
  <si>
    <t>Nátěry</t>
  </si>
  <si>
    <t>783 Nátěry</t>
  </si>
  <si>
    <t>783782206R00</t>
  </si>
  <si>
    <t xml:space="preserve">Nátěr tesařských konstrukcí QB 2x </t>
  </si>
  <si>
    <t>nové bednění:1771,8462*0,4*2</t>
  </si>
  <si>
    <t>latě:1771,8462</t>
  </si>
  <si>
    <t>latě zhuštění:442,9615</t>
  </si>
  <si>
    <t>kontralatě:1771,8462*0,2</t>
  </si>
  <si>
    <t>12/14:(0,12*2+2*0,14)*40</t>
  </si>
  <si>
    <t>14/16:(0,14*2+2*0,16)*60</t>
  </si>
  <si>
    <t>16/18:(0,16*2+2*0,18)*60</t>
  </si>
  <si>
    <t>22/26:(0,22*2+2*0,26)*20</t>
  </si>
  <si>
    <t>6/14:5,5*19*2*(0,06*2+0,14*2)</t>
  </si>
  <si>
    <t>M21</t>
  </si>
  <si>
    <t>Elektromontáže</t>
  </si>
  <si>
    <t>M21 Elektromontáže</t>
  </si>
  <si>
    <t>180456171100</t>
  </si>
  <si>
    <t>Montážní plošina na autopod. 16 m   MP-16</t>
  </si>
  <si>
    <t>Sh</t>
  </si>
  <si>
    <t>M24</t>
  </si>
  <si>
    <t>Montáže vzduchotechnických zařízení</t>
  </si>
  <si>
    <t>M24 Montáže vzduchotechnických zařízení</t>
  </si>
  <si>
    <t>728618211RZZ</t>
  </si>
  <si>
    <t>Ventilační turbína, Al hlavice dodávka a montáž, Z7</t>
  </si>
  <si>
    <t>barva červená , materiál hliník</t>
  </si>
  <si>
    <t>průměr potrubí cca 305 mm</t>
  </si>
  <si>
    <t>průměr ventilační hlavice cca 440 mm</t>
  </si>
  <si>
    <t>minimální množství odvětraného vzduch při rychlosti větru 8km/hod - 550 m3/hod</t>
  </si>
  <si>
    <t>5</t>
  </si>
  <si>
    <t>D96</t>
  </si>
  <si>
    <t>Přesuny suti a vybouraných hmot</t>
  </si>
  <si>
    <t>D96 Přesuny suti a vybouraných hmot</t>
  </si>
  <si>
    <t>979951111R00</t>
  </si>
  <si>
    <t xml:space="preserve">Výkup kovů - železný šrot tl. do 4 mm </t>
  </si>
  <si>
    <t>12,52+0,39</t>
  </si>
  <si>
    <t>979990121R00</t>
  </si>
  <si>
    <t xml:space="preserve">Poplatek za skládku suti - asfaltové pásy </t>
  </si>
  <si>
    <t>979990161R00</t>
  </si>
  <si>
    <t xml:space="preserve">Poplatek za skládku suti - dřevo </t>
  </si>
  <si>
    <t>979999999R00</t>
  </si>
  <si>
    <t xml:space="preserve">Poplatek za skládku 10 % příměsí </t>
  </si>
  <si>
    <t>979011111R00</t>
  </si>
  <si>
    <t xml:space="preserve">Svislá doprava suti a vybour. hmot za 1.podlaží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</si>
  <si>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</si>
  <si>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</si>
  <si>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</si>
  <si>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</si>
  <si>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</si>
  <si>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</si>
  <si>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</si>
  <si>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</si>
  <si>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</si>
  <si>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</si>
  <si>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</si>
  <si>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</si>
  <si>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03 Oprava střechy</t>
  </si>
  <si>
    <t>04</t>
  </si>
  <si>
    <t>Bleskosvod</t>
  </si>
  <si>
    <t>Základy a zvláštní zakládání</t>
  </si>
  <si>
    <t>2 Základy a zvláštní zakládání</t>
  </si>
  <si>
    <t>273321311R00</t>
  </si>
  <si>
    <t xml:space="preserve">Železobeton základových desek C 16/20 </t>
  </si>
  <si>
    <t>20*0,5*0,15</t>
  </si>
  <si>
    <t>961044111R00</t>
  </si>
  <si>
    <t xml:space="preserve">Bourání základů z betonu prostého </t>
  </si>
  <si>
    <t>0,35*0,4*2,0</t>
  </si>
  <si>
    <t>965043421R00</t>
  </si>
  <si>
    <t xml:space="preserve">Bourání podkladů bet., potěr tl. 15 cm, pl.1 m2 </t>
  </si>
  <si>
    <t>210220010R00</t>
  </si>
  <si>
    <t xml:space="preserve">Nátěr zemnícího pásku do 120 mm2 </t>
  </si>
  <si>
    <t>izolace spojů v zemi, včetně izolačního nátěru</t>
  </si>
  <si>
    <t>propoje pásku:20</t>
  </si>
  <si>
    <t>spoje ke svodům:27</t>
  </si>
  <si>
    <t>210220021RT1</t>
  </si>
  <si>
    <t>Vedení uzemňovací v zemi FeZn do 120 mm2 včetně pásku FeZn 30 x 4 mm</t>
  </si>
  <si>
    <t>základový zemnič</t>
  </si>
  <si>
    <t>do výkopu:295</t>
  </si>
  <si>
    <t>prořez:30</t>
  </si>
  <si>
    <t>210220021RZ1</t>
  </si>
  <si>
    <t>Vedení uzemňovací v zemi FeZn do 120 mm2 vč.svorek včetně materiálu AlMgSi 8</t>
  </si>
  <si>
    <t>PJ pomocné jímače kompletní výroba osazení, včetně svorek(ěm na 1xPJ + sv. + tvarování(</t>
  </si>
  <si>
    <t>PJ dle PD:56</t>
  </si>
  <si>
    <t>rezerva:20</t>
  </si>
  <si>
    <t>210220022RT1</t>
  </si>
  <si>
    <t>Vedení uzemňovací v zemi FeZn, D 8 - 10 mm včetně drátu FeZn 10 mm</t>
  </si>
  <si>
    <t>vývody ze země ke svodům, 4m x 27</t>
  </si>
  <si>
    <t>vývody:108</t>
  </si>
  <si>
    <t>prořez:20</t>
  </si>
  <si>
    <t>210220101RT4</t>
  </si>
  <si>
    <t>Vodiče svodové AlMgSi do 10,Al 10,Cu 8 +podpěry včetně dodávky drátuAlMgSin 8 mm + PV</t>
  </si>
  <si>
    <t>27x svod včetně veškerých úchytú PV podpěr a všech potřebných komponentů</t>
  </si>
  <si>
    <t>svody:378</t>
  </si>
  <si>
    <t>prořez:40</t>
  </si>
  <si>
    <t>210220101RZ1</t>
  </si>
  <si>
    <t>Vodiče po střeše AlMgSi do 10,Al 10,Cu 8 +podpěry včetně dodávky drátuAlMgSin 8 mm + úchyty</t>
  </si>
  <si>
    <t>Vedení po střeše vřetně všech podpěr a svorek a všech potřebných komponentů</t>
  </si>
  <si>
    <t>hřeben:99</t>
  </si>
  <si>
    <t>k okapu:170</t>
  </si>
  <si>
    <t>210220102RZ1</t>
  </si>
  <si>
    <t>Vodiče HVI power včetně dodávky vodiče, svorek trubky</t>
  </si>
  <si>
    <t>kompletní montáž a dodávka dle pokynů výrobce,7,5m</t>
  </si>
  <si>
    <t>210220211RT1</t>
  </si>
  <si>
    <t xml:space="preserve">Tyč jímací s upev. na stř.hřeben do 2 m, do dřeva </t>
  </si>
  <si>
    <t>kompletní osazení jímačů</t>
  </si>
  <si>
    <t>1,5m:5</t>
  </si>
  <si>
    <t>2m:5</t>
  </si>
  <si>
    <t>rezerva:2</t>
  </si>
  <si>
    <t>210220212RZ1</t>
  </si>
  <si>
    <t xml:space="preserve">Tyč jímací  do 5 m, oddálený H </t>
  </si>
  <si>
    <t>kompletní montáž oddáleného H pro anténu</t>
  </si>
  <si>
    <t>21022022RZ1</t>
  </si>
  <si>
    <t xml:space="preserve">Montáž a dodávka krabice měřící </t>
  </si>
  <si>
    <t>PRO CUI SVODY - litina</t>
  </si>
  <si>
    <t>210220301RT2</t>
  </si>
  <si>
    <t>Svorka hromosvodová do 2 šroubů /SS, SZ, SO/ včetně dodávky svorky SS</t>
  </si>
  <si>
    <t>210220301RT3</t>
  </si>
  <si>
    <t>Svorka hromosvodová do 2 šroubů /SS, SZ, SO/ včetně dodávky svorky SZ</t>
  </si>
  <si>
    <t>SZ:35</t>
  </si>
  <si>
    <t>SO:250</t>
  </si>
  <si>
    <t>210220301RZ2</t>
  </si>
  <si>
    <t>Svorka hromosvodová do 2 šroubů /SS, SZ, SO/ včetně dodávky PV</t>
  </si>
  <si>
    <t>Veškeré podpěry</t>
  </si>
  <si>
    <t>210220302RT1</t>
  </si>
  <si>
    <t>Svorka hromosvodová nad 2 šrouby /ST, SJ, SR, atd/ včetně dodávky svorky SR 2b Fe pro pásek 30x4 mm</t>
  </si>
  <si>
    <t>spojení v zemi</t>
  </si>
  <si>
    <t>210220302RT3</t>
  </si>
  <si>
    <t>Svorka hromosvodová nad 2 šrouby /ST, SJ, SR, atd/ včetně dodávky svorky SK pro vodič d 6-10 mm</t>
  </si>
  <si>
    <t>210220302RT5</t>
  </si>
  <si>
    <t>Svorka hromosvodová nad 2 šrouby /ST, SJ, SR, atd/ včetně dodávky svorky SJ 1 k jímací tyči</t>
  </si>
  <si>
    <t>210220302RT6</t>
  </si>
  <si>
    <t>Svorka hromosvodová nad 2 šrouby /ST, SJ, SR, atd/ včetně dodávky svorky SP kovových částí d 3-12 mm</t>
  </si>
  <si>
    <t>210220321RZ1</t>
  </si>
  <si>
    <t>Svorka na okapy s páskem včetně dodávky</t>
  </si>
  <si>
    <t>210220352RT1</t>
  </si>
  <si>
    <t>Deska zemnící ZD01 2000 x 250 mm s přísl. včetně dodávky desky ZD 01</t>
  </si>
  <si>
    <t>přizemnění včetně všech svorek a izolací</t>
  </si>
  <si>
    <t>210220361RT1</t>
  </si>
  <si>
    <t>Zemnič tyčový, zaražení a připojení, do 2 m včetně dodávky tyče ZT 28/2000</t>
  </si>
  <si>
    <t>Přizemnění včetně všech svorek a izolací spojů</t>
  </si>
  <si>
    <t>210220372RT1</t>
  </si>
  <si>
    <t>Úhelník ochranný nebo trubka s držáky do zdiva včetně ochran.úhelníku + 2 držáky do zdi</t>
  </si>
  <si>
    <t>210220401RT1</t>
  </si>
  <si>
    <t>Označení svodu štítky, smaltované, umělá hmota včetně dodávky štítku</t>
  </si>
  <si>
    <t>210220421RZ1</t>
  </si>
  <si>
    <t xml:space="preserve">Sestavení CUI vodiče - příplatek </t>
  </si>
  <si>
    <t>Kompletní montáž CUI vodiče včetně osazení měřící svorkovnice</t>
  </si>
  <si>
    <t>210220431R00</t>
  </si>
  <si>
    <t>Tvarování montážního dílu jímače, ochr.trubky,úhel včetně materiálu</t>
  </si>
  <si>
    <t>PJ:38</t>
  </si>
  <si>
    <t>na hřebeni:26</t>
  </si>
  <si>
    <t>svody k okapu:68</t>
  </si>
  <si>
    <t>svody k zemi:85</t>
  </si>
  <si>
    <t>jiné:50</t>
  </si>
  <si>
    <t>210220457RZ1</t>
  </si>
  <si>
    <t xml:space="preserve">Demontáž stávajícího H </t>
  </si>
  <si>
    <t>Celková demontáž stávajícího Bleskosvodu včetně odvozu a likvidace komponentů na skládku atp..</t>
  </si>
  <si>
    <t>210220460R00</t>
  </si>
  <si>
    <t xml:space="preserve">Montáž pevného žebříku na střechu do 7 m výšky </t>
  </si>
  <si>
    <t>210220461R00</t>
  </si>
  <si>
    <t xml:space="preserve">Montáž provazového žebříku - budova nad 10 m </t>
  </si>
  <si>
    <t>2x přesun na každé straně objektu</t>
  </si>
  <si>
    <t>210220462R00</t>
  </si>
  <si>
    <t xml:space="preserve">Montáž hřeben. bezpeč. zařízení - střecha, lávka </t>
  </si>
  <si>
    <t>210220463R00</t>
  </si>
  <si>
    <t xml:space="preserve">Montáž vysouvacího žebříku-budova nad 10 m </t>
  </si>
  <si>
    <t>Na každé straně objektu 2x</t>
  </si>
  <si>
    <t>210220801R00</t>
  </si>
  <si>
    <t xml:space="preserve">Změření zemního odporu, vč. měřicího protokolu </t>
  </si>
  <si>
    <t>vypracování RZH</t>
  </si>
  <si>
    <t>210290002RZ1</t>
  </si>
  <si>
    <t xml:space="preserve">Revize hromosvodu </t>
  </si>
  <si>
    <t>revize hromosvodu včetně předání díla</t>
  </si>
  <si>
    <t>246101810000</t>
  </si>
  <si>
    <t>Lak asfal elektoizol a1901/19</t>
  </si>
  <si>
    <t>3414215RZ1</t>
  </si>
  <si>
    <t>Vodič HVI power</t>
  </si>
  <si>
    <t>Kompletní dodávka včetně úchytů a spojovacích koncovek, vše dle pokynů výrobce</t>
  </si>
  <si>
    <t>3571616RZ1</t>
  </si>
  <si>
    <t>Kompletní sada vodiče CUI - příplatek</t>
  </si>
  <si>
    <t>Sada vodiče CUI přednastavená pro 5m včetně veškerých instalačních komponentů a měřící svorkovnice</t>
  </si>
  <si>
    <t>374230104RZ1</t>
  </si>
  <si>
    <t>Jímač 1,5m AlMgSi trubkový</t>
  </si>
  <si>
    <t>komplet včetně úchytů</t>
  </si>
  <si>
    <t>374230105RZ1</t>
  </si>
  <si>
    <t>Jímač 2m AlMgSi trubkový</t>
  </si>
  <si>
    <t>Včetně všech prvků na uchycení</t>
  </si>
  <si>
    <t>374230111RZ1</t>
  </si>
  <si>
    <t>Jímač 5m AlMgSi</t>
  </si>
  <si>
    <t>40*2</t>
  </si>
  <si>
    <t>M46</t>
  </si>
  <si>
    <t>Zemní práce při montážích</t>
  </si>
  <si>
    <t>M46 Zemní práce při montážích</t>
  </si>
  <si>
    <t>460010002RT1</t>
  </si>
  <si>
    <t>Vytýčení trasy nadzemního sděl.vedení u silnice délka trasy do 100 m</t>
  </si>
  <si>
    <t>včetně zaměření zemních vedení</t>
  </si>
  <si>
    <t>460030057R00</t>
  </si>
  <si>
    <t xml:space="preserve">Vytrhání beton. dlaždic, lože MC, vysypané spáry </t>
  </si>
  <si>
    <t>.</t>
  </si>
  <si>
    <t>284*0,5*0,2</t>
  </si>
  <si>
    <t>460030061RT3</t>
  </si>
  <si>
    <t>Kladení dlažby do lože z písku včetně dodávky dlaždic HBB 50/50/5</t>
  </si>
  <si>
    <t>úprava terénu</t>
  </si>
  <si>
    <t>460030081R00</t>
  </si>
  <si>
    <t xml:space="preserve">Řezání spáry v asfaltu nebo betonu </t>
  </si>
  <si>
    <t>úprava pro výkop</t>
  </si>
  <si>
    <t>20*2</t>
  </si>
  <si>
    <t>460200164RT2</t>
  </si>
  <si>
    <t>Výkop kabelové rýhy 35/80 cm  hor.4 ruční výkop rýhy</t>
  </si>
  <si>
    <t>Dle pokynů ČSN dookola budovy uzemnění typu B</t>
  </si>
  <si>
    <t>zemnič:325</t>
  </si>
  <si>
    <t>dokopy:27</t>
  </si>
  <si>
    <t>460490012RT1</t>
  </si>
  <si>
    <t>Fólie výstražná z PVC, šířka 33 cm fólie PVC šířka 33 cm</t>
  </si>
  <si>
    <t>včetně dodávky folie</t>
  </si>
  <si>
    <t>352</t>
  </si>
  <si>
    <t>460570164R00</t>
  </si>
  <si>
    <t xml:space="preserve">Zához rýhy 35/80 cm, hornina třídy 4, se zhutněním </t>
  </si>
  <si>
    <t xml:space="preserve">Kompletní zához včetně úpravy terénu </t>
  </si>
  <si>
    <t>460620013RT1</t>
  </si>
  <si>
    <t>Provizorní úprava terénu v přírodní hornině 3 ruční vyrovnání a zhutnění</t>
  </si>
  <si>
    <t>včetně okolÍ výkopu</t>
  </si>
  <si>
    <t>352*0,5</t>
  </si>
  <si>
    <t>460921102R00</t>
  </si>
  <si>
    <t xml:space="preserve">Zaměření a zobrazení kabel. trasy na pevný bod </t>
  </si>
  <si>
    <t>foto dokumentace</t>
  </si>
  <si>
    <t>27</t>
  </si>
  <si>
    <t>04 Bleskosvod</t>
  </si>
  <si>
    <t>05</t>
  </si>
  <si>
    <t>Sanace suterénního zdiva</t>
  </si>
  <si>
    <t>1 Zemní práce</t>
  </si>
  <si>
    <t>112101121R00</t>
  </si>
  <si>
    <t xml:space="preserve">Kácení stromů jehličnatých o průměru kmene 10-30cm </t>
  </si>
  <si>
    <t>včetně kompletní likvidace</t>
  </si>
  <si>
    <t>112101122R00</t>
  </si>
  <si>
    <t xml:space="preserve">Kácení stromů jehličnatých o průměru kmene 30-50cm </t>
  </si>
  <si>
    <t>112201102R00</t>
  </si>
  <si>
    <t xml:space="preserve">Odstranění pařezů pod úrovní, o průměru 30 - 50 cm </t>
  </si>
  <si>
    <t>112201103R00</t>
  </si>
  <si>
    <t xml:space="preserve">Odstranění pařezů pod úrovní, o průměru 50 - 70 cm </t>
  </si>
  <si>
    <t>113106121RZ1</t>
  </si>
  <si>
    <t xml:space="preserve">Rozebrání dlažeb z betonových dlaždic na sucho </t>
  </si>
  <si>
    <t>113106223RZ0</t>
  </si>
  <si>
    <t xml:space="preserve">Rozebrání chodníku z kačírku </t>
  </si>
  <si>
    <t>284*0,5*0,5</t>
  </si>
  <si>
    <t>113106231R00</t>
  </si>
  <si>
    <t xml:space="preserve">Rozebrání dlažeb ze zámkové dlažby v kamenivu </t>
  </si>
  <si>
    <t>284*1,0*0,2</t>
  </si>
  <si>
    <t>113201111R00</t>
  </si>
  <si>
    <t xml:space="preserve">Vytrhání obrubníků chodníkových a parkových </t>
  </si>
  <si>
    <t>284</t>
  </si>
  <si>
    <t>121101101R00</t>
  </si>
  <si>
    <t xml:space="preserve">Sejmutí ornice s přemístěním do 50 m </t>
  </si>
  <si>
    <t>132201209R00</t>
  </si>
  <si>
    <t xml:space="preserve">Příplatek za lepivost - hloubení rýh 200cm v hor.3 </t>
  </si>
  <si>
    <t>284*1,0*1,8</t>
  </si>
  <si>
    <t>132201210RZ0</t>
  </si>
  <si>
    <t xml:space="preserve">Hloubení rýh š.do 200 cm hor.3,STROJNĚ </t>
  </si>
  <si>
    <t>151101101R00</t>
  </si>
  <si>
    <t xml:space="preserve">Pažení a rozepření stěn rýh - příložné - hl.do 2 m </t>
  </si>
  <si>
    <t>284*1,8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</si>
  <si>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</si>
  <si>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</si>
  <si>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</si>
  <si>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</si>
  <si>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162301101R00</t>
  </si>
  <si>
    <t xml:space="preserve">Vodorovné přemístění výkopku z hor.1-4 do 500 m </t>
  </si>
  <si>
    <t>162701104R00</t>
  </si>
  <si>
    <t xml:space="preserve">Vodorovné přemístění výkopku z hor.1-4 do 9000 m </t>
  </si>
  <si>
    <t>284*1,0*0,5</t>
  </si>
  <si>
    <t>162701109R00</t>
  </si>
  <si>
    <t xml:space="preserve">Příplatek k vod. přemístění hor.1-4 za další 1 km </t>
  </si>
  <si>
    <t>284*1,0*0,5*11</t>
  </si>
  <si>
    <t>167101101R00</t>
  </si>
  <si>
    <t xml:space="preserve">Nakládání výkopku z hor.1-4 v množství do 100 m3 </t>
  </si>
  <si>
    <t>171204111R00</t>
  </si>
  <si>
    <t xml:space="preserve">Ulozeni sypaniny bez zhut na skl </t>
  </si>
  <si>
    <t>174101101R00</t>
  </si>
  <si>
    <t xml:space="preserve">Zásyp jam, rýh, šachet se zhutněním </t>
  </si>
  <si>
    <t>284*1,0*1,3</t>
  </si>
  <si>
    <t>175101209R00</t>
  </si>
  <si>
    <t xml:space="preserve">Příplatek za prohození sypaniny pro obsyp objektu </t>
  </si>
  <si>
    <t>181301103R00</t>
  </si>
  <si>
    <t xml:space="preserve">Rozprostření ornice, rovina, tl. 15-20 cm,do 500m2 </t>
  </si>
  <si>
    <t>284*1,0</t>
  </si>
  <si>
    <t>181411000RZ1</t>
  </si>
  <si>
    <t xml:space="preserve">Založení trávníku výsevem na rovině </t>
  </si>
  <si>
    <t>vč. dodávky travního semene</t>
  </si>
  <si>
    <t>199000002R00</t>
  </si>
  <si>
    <t xml:space="preserve">Poplatek za skládku horniny 1- 4 </t>
  </si>
  <si>
    <t>311419811RZ1</t>
  </si>
  <si>
    <t>Izolace nopová fólie + geotextilie 300 g/m2 systémová zakončovací plastová lišta, D+M</t>
  </si>
  <si>
    <t>dodávka a montáž</t>
  </si>
  <si>
    <t>284*1,50</t>
  </si>
  <si>
    <t>319201311R00</t>
  </si>
  <si>
    <t xml:space="preserve">Vyrovnání povrchu zdiva maltou tl.do 3 cm </t>
  </si>
  <si>
    <t>Vyrovnání nerovností zdiva  maltou  pod vnější svislou izolaci</t>
  </si>
  <si>
    <t>319202321R00</t>
  </si>
  <si>
    <t xml:space="preserve">Vyrovnání povrchu zdiva přizděním do tl. 8 cm </t>
  </si>
  <si>
    <t>284*1,50*0,25</t>
  </si>
  <si>
    <t>Vodorovné konstrukce</t>
  </si>
  <si>
    <t>4 Vodorovné konstrukce</t>
  </si>
  <si>
    <t>460650082RZ1</t>
  </si>
  <si>
    <t xml:space="preserve">Podklad vozovky beton prostý -15cm </t>
  </si>
  <si>
    <t>284*1,0*0,3</t>
  </si>
  <si>
    <t>Komunikace</t>
  </si>
  <si>
    <t>5 Komunikace</t>
  </si>
  <si>
    <t>460650073RZ1</t>
  </si>
  <si>
    <t xml:space="preserve">Podklad vozovky kamenivo obal -15cm </t>
  </si>
  <si>
    <t>284*1,0*0,1</t>
  </si>
  <si>
    <t>460650135RZ2</t>
  </si>
  <si>
    <t xml:space="preserve">Kryt vozovka litý asfalt tl -8cm </t>
  </si>
  <si>
    <t>596100031RZ1</t>
  </si>
  <si>
    <t>Chodník z plaveného štěrku tloušťka štěrku vrstvy 20 cm,</t>
  </si>
  <si>
    <t>vč. obalení do geotextílie, dodávka geotextílie</t>
  </si>
  <si>
    <t>596215021R00</t>
  </si>
  <si>
    <t>Kladení zámkové dlažby tl. 8 cm do drtě tl. 4 cm včetně dodávky dlažby</t>
  </si>
  <si>
    <t>596811111RT4</t>
  </si>
  <si>
    <t>Kladení dlaždic kom.pro pěší, lože z kameniva těž. včetně dlaždic betonových HBB 50/50/5 cm</t>
  </si>
  <si>
    <t>okapový chodník</t>
  </si>
  <si>
    <t>602019290RZ1</t>
  </si>
  <si>
    <t xml:space="preserve">Omítka stěn mozaiková </t>
  </si>
  <si>
    <t>oprava soklu - přetažení soklu od oplechování po upravený terén (okapový chodník)</t>
  </si>
  <si>
    <t>284*1,2</t>
  </si>
  <si>
    <t>602021195RZ1</t>
  </si>
  <si>
    <t xml:space="preserve">Penetrace pod mozaikovou omítku </t>
  </si>
  <si>
    <t>61</t>
  </si>
  <si>
    <t>Upravy povrchů vnitřní</t>
  </si>
  <si>
    <t>61 Upravy povrchů vnitřní</t>
  </si>
  <si>
    <t>619991011RZ1</t>
  </si>
  <si>
    <t xml:space="preserve">Zakrytí konstrukcí fólie+páska </t>
  </si>
  <si>
    <t>ochrana stávající fasády</t>
  </si>
  <si>
    <t>284*1,5</t>
  </si>
  <si>
    <t>612481211RT2</t>
  </si>
  <si>
    <t>Montáž výztužné sítě (perlinky) do stěrky-stěny včetně výztužné sítě a stěrkového tmelu</t>
  </si>
  <si>
    <t>přetažení stávajícího a nového KZS pod mozaikovou omítku - sjednocení podkladu</t>
  </si>
  <si>
    <t>620991122RZ2</t>
  </si>
  <si>
    <t xml:space="preserve">Zakrývání výplní vnějších otvorů </t>
  </si>
  <si>
    <t>vč. parapetů v 1.PP</t>
  </si>
  <si>
    <t>0,7*0,9*14</t>
  </si>
  <si>
    <t>0,9*0,9*50</t>
  </si>
  <si>
    <t>1,5*0,9*2</t>
  </si>
  <si>
    <t>622903112RZ1</t>
  </si>
  <si>
    <t xml:space="preserve">Očištění zdiva pod úrovní terénu </t>
  </si>
  <si>
    <t>kartáči ručně</t>
  </si>
  <si>
    <t>91</t>
  </si>
  <si>
    <t>Doplňující práce na komunikaci</t>
  </si>
  <si>
    <t>91 Doplňující práce na komunikaci</t>
  </si>
  <si>
    <t>917732111RT2</t>
  </si>
  <si>
    <t>Osazení ležat. obrub. bet. bez opěr,lože z C 12/15 včetně obrubníku ABO 25 - 6  100/6/25</t>
  </si>
  <si>
    <t>460030073R00</t>
  </si>
  <si>
    <t xml:space="preserve">Bourání živičných povrchů tl. vrstvy 10 - 15 cm </t>
  </si>
  <si>
    <t>460030081RT3</t>
  </si>
  <si>
    <t>Řezání spáry v asfaltu nebo betonu v tloušťce vrstvy do 8-10 cm</t>
  </si>
  <si>
    <t>284*0,1</t>
  </si>
  <si>
    <t>460030161RZ2</t>
  </si>
  <si>
    <t xml:space="preserve">Odstranění krytu beton prostý -15cm </t>
  </si>
  <si>
    <t>0,5*(7,10+3,0)*1,0+0,5*(4,0+12,0)*1,0</t>
  </si>
  <si>
    <t>0,25*(2,0*2+2,5)*1,0</t>
  </si>
  <si>
    <t>962031132RZ1</t>
  </si>
  <si>
    <t>Bourání příček cihelných tl. 10 cm izolační přizdívka vč. omítky</t>
  </si>
  <si>
    <t>962042321R00</t>
  </si>
  <si>
    <t xml:space="preserve">Bourání zdiva nadzákladového z betonu prostého </t>
  </si>
  <si>
    <t>978043315RZ1</t>
  </si>
  <si>
    <t xml:space="preserve">Odstranění KZS XPS tl. 140 mm </t>
  </si>
  <si>
    <t>v úrovni terénu a pod pod úrovní terénu</t>
  </si>
  <si>
    <t>284*0,6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</si>
  <si>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</si>
  <si>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</si>
  <si>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</si>
  <si>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</si>
  <si>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</si>
  <si>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711140101R00</t>
  </si>
  <si>
    <t xml:space="preserve">Odstr.izolace proti vlhk.vodor. pásy přitav.,1vrst </t>
  </si>
  <si>
    <t>odstranění poškození HI pod terénem</t>
  </si>
  <si>
    <t>711140110RZ1</t>
  </si>
  <si>
    <t xml:space="preserve">Odstr. nopové fólie vč. krycí lišty </t>
  </si>
  <si>
    <t>284*0,75</t>
  </si>
  <si>
    <t>711212000RU1</t>
  </si>
  <si>
    <t>Penetrace podkladu pod hydroizolační nátěr,vč.dod. Primer G</t>
  </si>
  <si>
    <t>711212005R00</t>
  </si>
  <si>
    <t xml:space="preserve">Hydroizolační povlak - stěrka </t>
  </si>
  <si>
    <t xml:space="preserve">Bitumenová stěrka  tl. 3 mm proti zemní vlhkosti ve dvou vrstvách. Aplikace pomocí hladítka. </t>
  </si>
  <si>
    <t>711212242RZ1</t>
  </si>
  <si>
    <t>Těsnění prostupů těsnicí manžetou dodávka a montáž</t>
  </si>
  <si>
    <t>10</t>
  </si>
  <si>
    <t>998711201R00</t>
  </si>
  <si>
    <t xml:space="preserve">Přesun hmot pro izolace proti vodě, výšky do 6 m </t>
  </si>
  <si>
    <t>713131131RT2</t>
  </si>
  <si>
    <t>Izolace tepelná stěn lepením lepidlo bitumenové</t>
  </si>
  <si>
    <t>713212000RZ1</t>
  </si>
  <si>
    <t xml:space="preserve">Penetrace podkladu pod tepelnou izolaci </t>
  </si>
  <si>
    <t>včetně dodávky penetrace</t>
  </si>
  <si>
    <t>28376417</t>
  </si>
  <si>
    <t>Deska polystyrenová XPS N - V - L  tl. 140 mm</t>
  </si>
  <si>
    <t>284*1,50*1,05</t>
  </si>
  <si>
    <t>998713201R00</t>
  </si>
  <si>
    <t xml:space="preserve">Přesun hmot pro izolace tepelné, výšky do 6 m </t>
  </si>
  <si>
    <t>05 Sanace suterénního zdiva</t>
  </si>
  <si>
    <t>06</t>
  </si>
  <si>
    <t>Drenáže, oprava kanalizace</t>
  </si>
  <si>
    <t>(8*4+2*26)*1,0*0,2</t>
  </si>
  <si>
    <t>(8*4+2*26)*1,0*2,3</t>
  </si>
  <si>
    <t>(8*4+2*26)*2,5*2</t>
  </si>
  <si>
    <t>(8*4+2*26)*1,0*0,5</t>
  </si>
  <si>
    <t>42*11</t>
  </si>
  <si>
    <t>(8*4+2*26)*1,0*1,8</t>
  </si>
  <si>
    <t>175103111R00</t>
  </si>
  <si>
    <t xml:space="preserve">Obsyp objektu (kamenivo 8/22) </t>
  </si>
  <si>
    <t>(8*4+2*26)*1,0</t>
  </si>
  <si>
    <t>583318026</t>
  </si>
  <si>
    <t>Kamenivo těžené frakce  16/32 D</t>
  </si>
  <si>
    <t>T</t>
  </si>
  <si>
    <t>284*1,0*0,3*2,2</t>
  </si>
  <si>
    <t>(8*4+2*26)*1,0*0,5*2,2</t>
  </si>
  <si>
    <t>273313611R00</t>
  </si>
  <si>
    <t xml:space="preserve">Beton základových desek prostý C 16/20 </t>
  </si>
  <si>
    <t>dno pro uložení drenáže</t>
  </si>
  <si>
    <t>451572111R00</t>
  </si>
  <si>
    <t xml:space="preserve">Lože pod potrubí z kameniva těženého 0 - 4 mm </t>
  </si>
  <si>
    <t>132*0,4*0,2</t>
  </si>
  <si>
    <t>8</t>
  </si>
  <si>
    <t>Trubní vedení</t>
  </si>
  <si>
    <t>8 Trubní vedení</t>
  </si>
  <si>
    <t>213151121R00</t>
  </si>
  <si>
    <t xml:space="preserve">Montáž geotextílie </t>
  </si>
  <si>
    <t>284*2,6</t>
  </si>
  <si>
    <t>721242116R00</t>
  </si>
  <si>
    <t xml:space="preserve">Lapač střešních splavenin litinový DN 125 </t>
  </si>
  <si>
    <t>871318111R00</t>
  </si>
  <si>
    <t xml:space="preserve">Kladení drenážního potrubí z plastických hmot </t>
  </si>
  <si>
    <t>892855112R00</t>
  </si>
  <si>
    <t xml:space="preserve">Kontrola kanalizace TV kamerou do 50 m </t>
  </si>
  <si>
    <t>kontrola dešťové kanalizace u jednotlivých dešťových svodů</t>
  </si>
  <si>
    <t>16*20</t>
  </si>
  <si>
    <t>894432111R00</t>
  </si>
  <si>
    <t xml:space="preserve">Osazení plastové šachty revizní prům.315 mm, Wavin </t>
  </si>
  <si>
    <t xml:space="preserve">Osazení plastových revizních šachet, tvořených dnem z PP nebo PE se vtoky a výtoky a šachtovou rourou korugovanou (zvlněnou) na připravený podklad. </t>
  </si>
  <si>
    <t>Dno z PP pro potrubí o průměru 110 - 200 mm.</t>
  </si>
  <si>
    <t>899101111R00</t>
  </si>
  <si>
    <t xml:space="preserve">Osazení poklopu s rámem do 50 kg </t>
  </si>
  <si>
    <t>28611234</t>
  </si>
  <si>
    <t>Trubka PVC-U drenážní flexibilní d 125 mm FF-Drän</t>
  </si>
  <si>
    <t>284*1,1</t>
  </si>
  <si>
    <t>28697101.A</t>
  </si>
  <si>
    <t>Dno šachtové 315/150 mm pravý a levý přítok T2 PP</t>
  </si>
  <si>
    <t>28697104</t>
  </si>
  <si>
    <t>Dno šachtové pro KG 315/150 mm přímý tok T1 PP</t>
  </si>
  <si>
    <t>286971400</t>
  </si>
  <si>
    <t>Roura šachtová korugovaná  bez hrdla 315/2000 mm</t>
  </si>
  <si>
    <t>24</t>
  </si>
  <si>
    <t>28697145</t>
  </si>
  <si>
    <t>Poklop do šachtové roury 315mm/1,5T PP</t>
  </si>
  <si>
    <t>28697147</t>
  </si>
  <si>
    <t>Spojka šachtové roury 315 mm PVC vč. těsnění</t>
  </si>
  <si>
    <t>67390503</t>
  </si>
  <si>
    <t>Geotextilie netkaná 350 g/m2  2x50 m</t>
  </si>
  <si>
    <t>284*2,6*1,1</t>
  </si>
  <si>
    <t>969021121R00</t>
  </si>
  <si>
    <t xml:space="preserve">Vybourání kanalizačního potrubí DN do 200 mm </t>
  </si>
  <si>
    <t>oprava dešťových svodů:16*(2,0+1,0)</t>
  </si>
  <si>
    <t>oprava dešťové kanalizace:2*26,0</t>
  </si>
  <si>
    <t>721176223R00</t>
  </si>
  <si>
    <t xml:space="preserve">Potrubí KG svodné (ležaté) v zemi D 125 x 3,2 mm </t>
  </si>
  <si>
    <t>8*4</t>
  </si>
  <si>
    <t>721176224R00</t>
  </si>
  <si>
    <t xml:space="preserve">Potrubí KG svodné (ležaté) v zemi D 160 x 4,0 mm </t>
  </si>
  <si>
    <t>721242804R00</t>
  </si>
  <si>
    <t xml:space="preserve">Demontáž lapače střešních splavenin DN 125 </t>
  </si>
  <si>
    <t>17</t>
  </si>
  <si>
    <t>998721201R00</t>
  </si>
  <si>
    <t xml:space="preserve">Přesun hmot pro vnitřní kanalizaci, výšky do 6 m </t>
  </si>
  <si>
    <t>979082312R00</t>
  </si>
  <si>
    <t xml:space="preserve">Vodorovná doprava suti a hmot po suchu do 500 m </t>
  </si>
  <si>
    <t>06 Drenáže, oprava kanalizace</t>
  </si>
  <si>
    <t>07</t>
  </si>
  <si>
    <t>Práce s azbestem</t>
  </si>
  <si>
    <t>991 Zemní práce</t>
  </si>
  <si>
    <t>991000010RZ1</t>
  </si>
  <si>
    <t>Měření koncentrace azbestových a minerál. vláken ve vnitřním prostředí</t>
  </si>
  <si>
    <t>Před zahájením užívání stavby bude provedeno měření koncentrace azbestových a minerálních vláken ve vnitřním prostředí - měření bude provedeno ve 4.NP a v půdním prostoru. Užívání stavby bude zahájeno až po doložení splnění minimálních hodnot koncentrace azbestových a minerálních vláken ve vnitřním prostředí.</t>
  </si>
  <si>
    <t>viz. závazné stanovisko KHS</t>
  </si>
  <si>
    <t>dle podmínek závazného stanoviska KHS</t>
  </si>
  <si>
    <t>765321810R00</t>
  </si>
  <si>
    <t xml:space="preserve">Demontáž azbestocement.čtverců na bednění, do suti </t>
  </si>
  <si>
    <t>765421810R00</t>
  </si>
  <si>
    <t xml:space="preserve">Demontáž oblož. stěn AZC čtverce, bed.+lep., suť </t>
  </si>
  <si>
    <t>stěny vikýřů - vyjma čelních stěn s vyměněnými plastovými okny</t>
  </si>
  <si>
    <t>979990201R00</t>
  </si>
  <si>
    <t xml:space="preserve">Poplatek za skládku suti -azbestocementové výrobky </t>
  </si>
  <si>
    <t xml:space="preserve">včetně likvidace nebezpečného odpadu </t>
  </si>
  <si>
    <t>07 Práce s azbestem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</si>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</sst>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6" xfId="1" applyFont="1" applyBorder="1"/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3" fontId="16" fillId="0" borderId="0" xfId="1" applyNumberFormat="1" applyFont="1" applyAlignment="1">
      <alignment wrapText="1"/>
    </xf>
    <xf numFmtId="9" fontId="14" fillId="6" borderId="4" xfId="1" applyNumberFormat="1" applyFont="1" applyFill="1" applyBorder="1" applyAlignment="1">
      <alignment horizontal="left" wrapText="1" indent="1"/>
    </xf>
    <xf numFmtId="9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103"/>
  <sheetViews>
    <sheetView showGridLines="0" tabSelected="1" topLeftCell="B1" zoomScaleNormal="100" zoomScaleSheetLayoutView="75" workbookViewId="0"/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1285</v>
      </c>
      <c r="E2" s="5"/>
      <c r="F2" s="4"/>
      <c r="G2" s="6"/>
      <c r="H2" s="7" t="s">
        <v>0</v>
      </c>
      <c r="I2" s="8">
        <f ca="1">TODAY()</f>
        <v>44606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/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ROUND(G31,0)</f>
        <v>0</v>
      </c>
      <c r="J19" s="35"/>
      <c r="K19" s="36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ROUND(H31,0)</f>
        <v>0</v>
      </c>
      <c r="J21" s="40"/>
      <c r="K21" s="36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 x14ac:dyDescent="0.25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 x14ac:dyDescent="0.2"/>
    <row r="27" spans="2:12" ht="15.75" customHeight="1" x14ac:dyDescent="0.25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 x14ac:dyDescent="0.2">
      <c r="L28" s="54"/>
    </row>
    <row r="29" spans="2:12" ht="24" customHeight="1" x14ac:dyDescent="0.2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 x14ac:dyDescent="0.2">
      <c r="B30" s="60" t="s">
        <v>98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" si="0">(G30*SazbaDPH1)/100+(H30*SazbaDPH2)/100</f>
        <v>0</v>
      </c>
      <c r="J30" s="67" t="str">
        <f t="shared" ref="J30" si="1">IF(CelkemObjekty=0,"",F30/CelkemObjekty*100)</f>
        <v/>
      </c>
    </row>
    <row r="31" spans="2:12" ht="17.25" customHeight="1" x14ac:dyDescent="0.2">
      <c r="B31" s="75" t="s">
        <v>19</v>
      </c>
      <c r="C31" s="76"/>
      <c r="D31" s="77"/>
      <c r="E31" s="78"/>
      <c r="F31" s="79">
        <f>SUM(F30:F30)</f>
        <v>0</v>
      </c>
      <c r="G31" s="79">
        <f>SUM(G30:G30)</f>
        <v>0</v>
      </c>
      <c r="H31" s="79">
        <f>SUM(H30:H30)</f>
        <v>0</v>
      </c>
      <c r="I31" s="79">
        <f>SUM(I30:I30)</f>
        <v>0</v>
      </c>
      <c r="J31" s="80" t="str">
        <f t="shared" ref="J31" si="2">IF(CelkemObjekty=0,"",F31/CelkemObjekty*100)</f>
        <v/>
      </c>
    </row>
    <row r="32" spans="2:12" x14ac:dyDescent="0.2">
      <c r="B32" s="81"/>
      <c r="C32" s="81"/>
      <c r="D32" s="81"/>
      <c r="E32" s="81"/>
      <c r="F32" s="81"/>
      <c r="G32" s="81"/>
      <c r="H32" s="81"/>
      <c r="I32" s="81"/>
      <c r="J32" s="81"/>
      <c r="K32" s="81"/>
    </row>
    <row r="33" spans="2:11" ht="9.75" customHeight="1" x14ac:dyDescent="0.2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7.5" customHeight="1" x14ac:dyDescent="0.2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18" x14ac:dyDescent="0.25">
      <c r="B35" s="13" t="s">
        <v>20</v>
      </c>
      <c r="C35" s="53"/>
      <c r="D35" s="53"/>
      <c r="E35" s="53"/>
      <c r="F35" s="53"/>
      <c r="G35" s="53"/>
      <c r="H35" s="53"/>
      <c r="I35" s="53"/>
      <c r="J35" s="53"/>
      <c r="K35" s="81"/>
    </row>
    <row r="36" spans="2:11" x14ac:dyDescent="0.2">
      <c r="K36" s="81"/>
    </row>
    <row r="37" spans="2:11" ht="25.5" x14ac:dyDescent="0.2">
      <c r="B37" s="82" t="s">
        <v>21</v>
      </c>
      <c r="C37" s="83" t="s">
        <v>22</v>
      </c>
      <c r="D37" s="56"/>
      <c r="E37" s="57"/>
      <c r="F37" s="58" t="s">
        <v>17</v>
      </c>
      <c r="G37" s="59" t="str">
        <f>CONCATENATE("Základ DPH ",SazbaDPH1," %")</f>
        <v>Základ DPH 15 %</v>
      </c>
      <c r="H37" s="58" t="str">
        <f>CONCATENATE("Základ DPH ",SazbaDPH2," %")</f>
        <v>Základ DPH 21 %</v>
      </c>
      <c r="I37" s="59" t="s">
        <v>18</v>
      </c>
      <c r="J37" s="58" t="s">
        <v>12</v>
      </c>
    </row>
    <row r="38" spans="2:11" x14ac:dyDescent="0.2">
      <c r="B38" s="84" t="s">
        <v>98</v>
      </c>
      <c r="C38" s="85" t="s">
        <v>144</v>
      </c>
      <c r="D38" s="62"/>
      <c r="E38" s="63"/>
      <c r="F38" s="64">
        <f>G38+H38+I38</f>
        <v>0</v>
      </c>
      <c r="G38" s="65">
        <v>0</v>
      </c>
      <c r="H38" s="66">
        <v>0</v>
      </c>
      <c r="I38" s="73">
        <f t="shared" ref="I38:I44" si="3">(G38*SazbaDPH1)/100+(H38*SazbaDPH2)/100</f>
        <v>0</v>
      </c>
      <c r="J38" s="67" t="str">
        <f t="shared" ref="J38:J44" si="4">IF(CelkemObjekty=0,"",F38/CelkemObjekty*100)</f>
        <v/>
      </c>
    </row>
    <row r="39" spans="2:11" x14ac:dyDescent="0.2">
      <c r="B39" s="86" t="s">
        <v>98</v>
      </c>
      <c r="C39" s="87" t="s">
        <v>173</v>
      </c>
      <c r="D39" s="70"/>
      <c r="E39" s="71"/>
      <c r="F39" s="72">
        <f t="shared" ref="F39:F44" si="5">G39+H39+I39</f>
        <v>0</v>
      </c>
      <c r="G39" s="73">
        <v>0</v>
      </c>
      <c r="H39" s="74">
        <v>0</v>
      </c>
      <c r="I39" s="73">
        <f t="shared" si="3"/>
        <v>0</v>
      </c>
      <c r="J39" s="67" t="str">
        <f t="shared" si="4"/>
        <v/>
      </c>
    </row>
    <row r="40" spans="2:11" x14ac:dyDescent="0.2">
      <c r="B40" s="86" t="s">
        <v>98</v>
      </c>
      <c r="C40" s="87" t="s">
        <v>849</v>
      </c>
      <c r="D40" s="70"/>
      <c r="E40" s="71"/>
      <c r="F40" s="72">
        <f t="shared" si="5"/>
        <v>0</v>
      </c>
      <c r="G40" s="73">
        <v>0</v>
      </c>
      <c r="H40" s="74">
        <v>0</v>
      </c>
      <c r="I40" s="73">
        <f t="shared" si="3"/>
        <v>0</v>
      </c>
      <c r="J40" s="67" t="str">
        <f t="shared" si="4"/>
        <v/>
      </c>
    </row>
    <row r="41" spans="2:11" x14ac:dyDescent="0.2">
      <c r="B41" s="86" t="s">
        <v>98</v>
      </c>
      <c r="C41" s="87" t="s">
        <v>1020</v>
      </c>
      <c r="D41" s="70"/>
      <c r="E41" s="71"/>
      <c r="F41" s="72">
        <f t="shared" si="5"/>
        <v>0</v>
      </c>
      <c r="G41" s="73">
        <v>0</v>
      </c>
      <c r="H41" s="74">
        <v>0</v>
      </c>
      <c r="I41" s="73">
        <f t="shared" si="3"/>
        <v>0</v>
      </c>
      <c r="J41" s="67" t="str">
        <f t="shared" si="4"/>
        <v/>
      </c>
    </row>
    <row r="42" spans="2:11" x14ac:dyDescent="0.2">
      <c r="B42" s="86" t="s">
        <v>98</v>
      </c>
      <c r="C42" s="87" t="s">
        <v>1191</v>
      </c>
      <c r="D42" s="70"/>
      <c r="E42" s="71"/>
      <c r="F42" s="72">
        <f t="shared" si="5"/>
        <v>0</v>
      </c>
      <c r="G42" s="73">
        <v>0</v>
      </c>
      <c r="H42" s="74">
        <v>0</v>
      </c>
      <c r="I42" s="73">
        <f t="shared" si="3"/>
        <v>0</v>
      </c>
      <c r="J42" s="67" t="str">
        <f t="shared" si="4"/>
        <v/>
      </c>
    </row>
    <row r="43" spans="2:11" x14ac:dyDescent="0.2">
      <c r="B43" s="86" t="s">
        <v>98</v>
      </c>
      <c r="C43" s="87" t="s">
        <v>1267</v>
      </c>
      <c r="D43" s="70"/>
      <c r="E43" s="71"/>
      <c r="F43" s="72">
        <f t="shared" si="5"/>
        <v>0</v>
      </c>
      <c r="G43" s="73">
        <v>0</v>
      </c>
      <c r="H43" s="74">
        <v>0</v>
      </c>
      <c r="I43" s="73">
        <f t="shared" si="3"/>
        <v>0</v>
      </c>
      <c r="J43" s="67" t="str">
        <f t="shared" si="4"/>
        <v/>
      </c>
    </row>
    <row r="44" spans="2:11" x14ac:dyDescent="0.2">
      <c r="B44" s="86" t="s">
        <v>98</v>
      </c>
      <c r="C44" s="87" t="s">
        <v>1284</v>
      </c>
      <c r="D44" s="70"/>
      <c r="E44" s="71"/>
      <c r="F44" s="72">
        <f t="shared" si="5"/>
        <v>0</v>
      </c>
      <c r="G44" s="73">
        <v>0</v>
      </c>
      <c r="H44" s="74">
        <v>0</v>
      </c>
      <c r="I44" s="73">
        <f t="shared" si="3"/>
        <v>0</v>
      </c>
      <c r="J44" s="67" t="str">
        <f t="shared" si="4"/>
        <v/>
      </c>
    </row>
    <row r="45" spans="2:11" x14ac:dyDescent="0.2">
      <c r="B45" s="75" t="s">
        <v>19</v>
      </c>
      <c r="C45" s="76"/>
      <c r="D45" s="77"/>
      <c r="E45" s="78"/>
      <c r="F45" s="79">
        <f>SUM(F38:F44)</f>
        <v>0</v>
      </c>
      <c r="G45" s="88">
        <f>SUM(G38:G44)</f>
        <v>0</v>
      </c>
      <c r="H45" s="79">
        <f>SUM(H38:H44)</f>
        <v>0</v>
      </c>
      <c r="I45" s="88">
        <f>SUM(I38:I44)</f>
        <v>0</v>
      </c>
      <c r="J45" s="80" t="str">
        <f t="shared" ref="J45" si="6">IF(CelkemObjekty=0,"",F45/CelkemObjekty*100)</f>
        <v/>
      </c>
    </row>
    <row r="46" spans="2:11" ht="9" customHeight="1" x14ac:dyDescent="0.2"/>
    <row r="47" spans="2:11" ht="6" customHeight="1" x14ac:dyDescent="0.2"/>
    <row r="48" spans="2:11" ht="3" customHeight="1" x14ac:dyDescent="0.2"/>
    <row r="49" spans="2:10" ht="6.75" customHeight="1" x14ac:dyDescent="0.2"/>
    <row r="50" spans="2:10" ht="20.25" customHeight="1" x14ac:dyDescent="0.25">
      <c r="B50" s="13" t="s">
        <v>23</v>
      </c>
      <c r="C50" s="53"/>
      <c r="D50" s="53"/>
      <c r="E50" s="53"/>
      <c r="F50" s="53"/>
      <c r="G50" s="53"/>
      <c r="H50" s="53"/>
      <c r="I50" s="53"/>
      <c r="J50" s="53"/>
    </row>
    <row r="51" spans="2:10" ht="9" customHeight="1" x14ac:dyDescent="0.2"/>
    <row r="52" spans="2:10" x14ac:dyDescent="0.2">
      <c r="B52" s="55" t="s">
        <v>24</v>
      </c>
      <c r="C52" s="56"/>
      <c r="D52" s="56"/>
      <c r="E52" s="58" t="s">
        <v>12</v>
      </c>
      <c r="F52" s="58" t="s">
        <v>25</v>
      </c>
      <c r="G52" s="59" t="s">
        <v>26</v>
      </c>
      <c r="H52" s="58" t="s">
        <v>27</v>
      </c>
      <c r="I52" s="59" t="s">
        <v>28</v>
      </c>
      <c r="J52" s="89" t="s">
        <v>29</v>
      </c>
    </row>
    <row r="53" spans="2:10" x14ac:dyDescent="0.2">
      <c r="B53" s="60" t="s">
        <v>98</v>
      </c>
      <c r="C53" s="61" t="s">
        <v>99</v>
      </c>
      <c r="D53" s="62"/>
      <c r="E53" s="90" t="str">
        <f>IF(SUM(SoucetDilu)=0,"",SUM(F53:J53)/SUM(SoucetDilu)*100)</f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8" t="s">
        <v>674</v>
      </c>
      <c r="C54" s="69" t="s">
        <v>852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 x14ac:dyDescent="0.2">
      <c r="B55" s="68" t="s">
        <v>176</v>
      </c>
      <c r="C55" s="69" t="s">
        <v>177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 x14ac:dyDescent="0.2">
      <c r="B56" s="68" t="s">
        <v>391</v>
      </c>
      <c r="C56" s="69" t="s">
        <v>1093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 x14ac:dyDescent="0.2">
      <c r="B57" s="68" t="s">
        <v>822</v>
      </c>
      <c r="C57" s="69" t="s">
        <v>1098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 x14ac:dyDescent="0.2">
      <c r="B58" s="68" t="s">
        <v>1119</v>
      </c>
      <c r="C58" s="69" t="s">
        <v>1120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 x14ac:dyDescent="0.2">
      <c r="B59" s="68" t="s">
        <v>202</v>
      </c>
      <c r="C59" s="69" t="s">
        <v>203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 x14ac:dyDescent="0.2">
      <c r="B60" s="68" t="s">
        <v>1162</v>
      </c>
      <c r="C60" s="69" t="s">
        <v>1163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 x14ac:dyDescent="0.2">
      <c r="B61" s="68" t="s">
        <v>285</v>
      </c>
      <c r="C61" s="69" t="s">
        <v>286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 x14ac:dyDescent="0.2">
      <c r="B62" s="68" t="s">
        <v>364</v>
      </c>
      <c r="C62" s="69" t="s">
        <v>365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 x14ac:dyDescent="0.2">
      <c r="B63" s="68" t="s">
        <v>378</v>
      </c>
      <c r="C63" s="69" t="s">
        <v>379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 x14ac:dyDescent="0.2">
      <c r="B64" s="68" t="s">
        <v>394</v>
      </c>
      <c r="C64" s="69" t="s">
        <v>395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 x14ac:dyDescent="0.2">
      <c r="B65" s="68" t="s">
        <v>508</v>
      </c>
      <c r="C65" s="69" t="s">
        <v>509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 x14ac:dyDescent="0.2">
      <c r="B66" s="68" t="s">
        <v>516</v>
      </c>
      <c r="C66" s="69" t="s">
        <v>517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 x14ac:dyDescent="0.2">
      <c r="B67" s="68" t="s">
        <v>666</v>
      </c>
      <c r="C67" s="69" t="s">
        <v>667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 x14ac:dyDescent="0.2">
      <c r="B68" s="68" t="s">
        <v>760</v>
      </c>
      <c r="C68" s="69" t="s">
        <v>761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 x14ac:dyDescent="0.2">
      <c r="B69" s="68" t="s">
        <v>774</v>
      </c>
      <c r="C69" s="69" t="s">
        <v>775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 x14ac:dyDescent="0.2">
      <c r="B70" s="68" t="s">
        <v>793</v>
      </c>
      <c r="C70" s="69" t="s">
        <v>794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 x14ac:dyDescent="0.2">
      <c r="B71" s="68" t="s">
        <v>1214</v>
      </c>
      <c r="C71" s="69" t="s">
        <v>1215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 x14ac:dyDescent="0.2">
      <c r="B72" s="68" t="s">
        <v>1138</v>
      </c>
      <c r="C72" s="69" t="s">
        <v>1139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 x14ac:dyDescent="0.2">
      <c r="B73" s="68" t="s">
        <v>218</v>
      </c>
      <c r="C73" s="69" t="s">
        <v>219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 x14ac:dyDescent="0.2">
      <c r="B74" s="68" t="s">
        <v>252</v>
      </c>
      <c r="C74" s="69" t="s">
        <v>253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 x14ac:dyDescent="0.2">
      <c r="B75" s="68" t="s">
        <v>259</v>
      </c>
      <c r="C75" s="69" t="s">
        <v>260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 x14ac:dyDescent="0.2">
      <c r="B76" s="68" t="s">
        <v>269</v>
      </c>
      <c r="C76" s="69" t="s">
        <v>270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 x14ac:dyDescent="0.2">
      <c r="B77" s="68" t="s">
        <v>280</v>
      </c>
      <c r="C77" s="69" t="s">
        <v>281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 x14ac:dyDescent="0.2">
      <c r="B78" s="68" t="s">
        <v>111</v>
      </c>
      <c r="C78" s="69" t="s">
        <v>99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 x14ac:dyDescent="0.2">
      <c r="B79" s="68" t="s">
        <v>823</v>
      </c>
      <c r="C79" s="69" t="s">
        <v>824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 x14ac:dyDescent="0.2">
      <c r="B80" s="68" t="s">
        <v>807</v>
      </c>
      <c r="C80" s="69" t="s">
        <v>808</v>
      </c>
      <c r="D80" s="70"/>
      <c r="E80" s="91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 x14ac:dyDescent="0.2">
      <c r="B81" s="68" t="s">
        <v>813</v>
      </c>
      <c r="C81" s="69" t="s">
        <v>814</v>
      </c>
      <c r="D81" s="70"/>
      <c r="E81" s="91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 x14ac:dyDescent="0.2">
      <c r="B82" s="68" t="s">
        <v>983</v>
      </c>
      <c r="C82" s="69" t="s">
        <v>984</v>
      </c>
      <c r="D82" s="70"/>
      <c r="E82" s="91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 x14ac:dyDescent="0.2">
      <c r="B83" s="68" t="s">
        <v>146</v>
      </c>
      <c r="C83" s="69" t="s">
        <v>147</v>
      </c>
      <c r="D83" s="70"/>
      <c r="E83" s="91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 x14ac:dyDescent="0.2">
      <c r="B84" s="75" t="s">
        <v>19</v>
      </c>
      <c r="C84" s="76"/>
      <c r="D84" s="77"/>
      <c r="E84" s="92" t="str">
        <f>IF(SUM(SoucetDilu)=0,"",SUM(F84:J84)/SUM(SoucetDilu)*100)</f>
        <v/>
      </c>
      <c r="F84" s="79">
        <f>SUM(F53:F83)</f>
        <v>0</v>
      </c>
      <c r="G84" s="88">
        <f>SUM(G53:G83)</f>
        <v>0</v>
      </c>
      <c r="H84" s="79">
        <f>SUM(H53:H83)</f>
        <v>0</v>
      </c>
      <c r="I84" s="88">
        <f>SUM(I53:I83)</f>
        <v>0</v>
      </c>
      <c r="J84" s="79">
        <f>SUM(J53:J83)</f>
        <v>0</v>
      </c>
    </row>
    <row r="86" spans="2:10" ht="2.25" customHeight="1" x14ac:dyDescent="0.2"/>
    <row r="87" spans="2:10" ht="1.5" customHeight="1" x14ac:dyDescent="0.2"/>
    <row r="88" spans="2:10" ht="0.75" customHeight="1" x14ac:dyDescent="0.2"/>
    <row r="89" spans="2:10" ht="0.75" customHeight="1" x14ac:dyDescent="0.2"/>
    <row r="90" spans="2:10" ht="0.75" customHeight="1" x14ac:dyDescent="0.2"/>
    <row r="91" spans="2:10" ht="18" x14ac:dyDescent="0.25">
      <c r="B91" s="13" t="s">
        <v>30</v>
      </c>
      <c r="C91" s="53"/>
      <c r="D91" s="53"/>
      <c r="E91" s="53"/>
      <c r="F91" s="53"/>
      <c r="G91" s="53"/>
      <c r="H91" s="53"/>
      <c r="I91" s="53"/>
      <c r="J91" s="53"/>
    </row>
    <row r="93" spans="2:10" x14ac:dyDescent="0.2">
      <c r="B93" s="55" t="s">
        <v>31</v>
      </c>
      <c r="C93" s="56"/>
      <c r="D93" s="56"/>
      <c r="E93" s="93"/>
      <c r="F93" s="94"/>
      <c r="G93" s="59"/>
      <c r="H93" s="58" t="s">
        <v>17</v>
      </c>
      <c r="I93" s="1"/>
      <c r="J93" s="1"/>
    </row>
    <row r="94" spans="2:10" x14ac:dyDescent="0.2">
      <c r="B94" s="60" t="s">
        <v>136</v>
      </c>
      <c r="C94" s="61"/>
      <c r="D94" s="62"/>
      <c r="E94" s="95"/>
      <c r="F94" s="96"/>
      <c r="G94" s="65"/>
      <c r="H94" s="66">
        <v>0</v>
      </c>
      <c r="I94" s="1"/>
      <c r="J94" s="1"/>
    </row>
    <row r="95" spans="2:10" x14ac:dyDescent="0.2">
      <c r="B95" s="68" t="s">
        <v>137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 x14ac:dyDescent="0.2">
      <c r="B96" s="68" t="s">
        <v>138</v>
      </c>
      <c r="C96" s="69"/>
      <c r="D96" s="70"/>
      <c r="E96" s="97"/>
      <c r="F96" s="98"/>
      <c r="G96" s="73"/>
      <c r="H96" s="74">
        <v>0</v>
      </c>
      <c r="I96" s="1"/>
      <c r="J96" s="1"/>
    </row>
    <row r="97" spans="2:10" x14ac:dyDescent="0.2">
      <c r="B97" s="68" t="s">
        <v>139</v>
      </c>
      <c r="C97" s="69"/>
      <c r="D97" s="70"/>
      <c r="E97" s="97"/>
      <c r="F97" s="98"/>
      <c r="G97" s="73"/>
      <c r="H97" s="74">
        <v>0</v>
      </c>
      <c r="I97" s="1"/>
      <c r="J97" s="1"/>
    </row>
    <row r="98" spans="2:10" x14ac:dyDescent="0.2">
      <c r="B98" s="68" t="s">
        <v>140</v>
      </c>
      <c r="C98" s="69"/>
      <c r="D98" s="70"/>
      <c r="E98" s="97"/>
      <c r="F98" s="98"/>
      <c r="G98" s="73"/>
      <c r="H98" s="74">
        <v>0</v>
      </c>
      <c r="I98" s="1"/>
      <c r="J98" s="1"/>
    </row>
    <row r="99" spans="2:10" x14ac:dyDescent="0.2">
      <c r="B99" s="68" t="s">
        <v>141</v>
      </c>
      <c r="C99" s="69"/>
      <c r="D99" s="70"/>
      <c r="E99" s="97"/>
      <c r="F99" s="98"/>
      <c r="G99" s="73"/>
      <c r="H99" s="74">
        <v>0</v>
      </c>
      <c r="I99" s="1"/>
      <c r="J99" s="1"/>
    </row>
    <row r="100" spans="2:10" x14ac:dyDescent="0.2">
      <c r="B100" s="68" t="s">
        <v>142</v>
      </c>
      <c r="C100" s="69"/>
      <c r="D100" s="70"/>
      <c r="E100" s="97"/>
      <c r="F100" s="98"/>
      <c r="G100" s="73"/>
      <c r="H100" s="74">
        <v>0</v>
      </c>
      <c r="I100" s="1"/>
      <c r="J100" s="1"/>
    </row>
    <row r="101" spans="2:10" x14ac:dyDescent="0.2">
      <c r="B101" s="68" t="s">
        <v>143</v>
      </c>
      <c r="C101" s="69"/>
      <c r="D101" s="70"/>
      <c r="E101" s="97"/>
      <c r="F101" s="98"/>
      <c r="G101" s="73"/>
      <c r="H101" s="74">
        <v>0</v>
      </c>
      <c r="I101" s="1"/>
      <c r="J101" s="1"/>
    </row>
    <row r="102" spans="2:10" x14ac:dyDescent="0.2">
      <c r="B102" s="75" t="s">
        <v>19</v>
      </c>
      <c r="C102" s="76"/>
      <c r="D102" s="77"/>
      <c r="E102" s="99"/>
      <c r="F102" s="100"/>
      <c r="G102" s="88"/>
      <c r="H102" s="79">
        <f>SUM(H94:H101)</f>
        <v>0</v>
      </c>
      <c r="I102" s="1"/>
      <c r="J102" s="1"/>
    </row>
    <row r="103" spans="2:10" x14ac:dyDescent="0.2">
      <c r="I103" s="1"/>
      <c r="J103" s="1"/>
    </row>
  </sheetData>
  <sortState ref="B831:K86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67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03 Rek'!H1</f>
        <v>03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03 Rek'!G2</f>
        <v>Oprava střechy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176</v>
      </c>
      <c r="C7" s="284" t="s">
        <v>177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179</v>
      </c>
      <c r="C8" s="295" t="s">
        <v>180</v>
      </c>
      <c r="D8" s="296" t="s">
        <v>181</v>
      </c>
      <c r="E8" s="297">
        <v>1.5</v>
      </c>
      <c r="F8" s="297">
        <v>0</v>
      </c>
      <c r="G8" s="298">
        <f>E8*F8</f>
        <v>0</v>
      </c>
      <c r="H8" s="299">
        <v>1.97244</v>
      </c>
      <c r="I8" s="300">
        <f>E8*H8</f>
        <v>2.9586600000000001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182</v>
      </c>
      <c r="D9" s="304"/>
      <c r="E9" s="304"/>
      <c r="F9" s="304"/>
      <c r="G9" s="305"/>
      <c r="I9" s="306"/>
      <c r="K9" s="306"/>
      <c r="L9" s="307" t="s">
        <v>182</v>
      </c>
      <c r="O9" s="292">
        <v>3</v>
      </c>
    </row>
    <row r="10" spans="1:80" x14ac:dyDescent="0.2">
      <c r="A10" s="301"/>
      <c r="B10" s="308"/>
      <c r="C10" s="309" t="s">
        <v>183</v>
      </c>
      <c r="D10" s="310"/>
      <c r="E10" s="311">
        <v>1.5</v>
      </c>
      <c r="F10" s="312"/>
      <c r="G10" s="313"/>
      <c r="H10" s="314"/>
      <c r="I10" s="306"/>
      <c r="J10" s="315"/>
      <c r="K10" s="306"/>
      <c r="M10" s="307" t="s">
        <v>183</v>
      </c>
      <c r="O10" s="292"/>
    </row>
    <row r="11" spans="1:80" x14ac:dyDescent="0.2">
      <c r="A11" s="293">
        <v>2</v>
      </c>
      <c r="B11" s="294" t="s">
        <v>184</v>
      </c>
      <c r="C11" s="295" t="s">
        <v>185</v>
      </c>
      <c r="D11" s="296" t="s">
        <v>181</v>
      </c>
      <c r="E11" s="297">
        <v>0.124</v>
      </c>
      <c r="F11" s="297">
        <v>0</v>
      </c>
      <c r="G11" s="298">
        <f>E11*F11</f>
        <v>0</v>
      </c>
      <c r="H11" s="299">
        <v>2.5276700000000001</v>
      </c>
      <c r="I11" s="300">
        <f>E11*H11</f>
        <v>0.31343108000000003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 x14ac:dyDescent="0.2">
      <c r="A12" s="301"/>
      <c r="B12" s="302"/>
      <c r="C12" s="303" t="s">
        <v>186</v>
      </c>
      <c r="D12" s="304"/>
      <c r="E12" s="304"/>
      <c r="F12" s="304"/>
      <c r="G12" s="305"/>
      <c r="I12" s="306"/>
      <c r="K12" s="306"/>
      <c r="L12" s="307" t="s">
        <v>186</v>
      </c>
      <c r="O12" s="292">
        <v>3</v>
      </c>
    </row>
    <row r="13" spans="1:80" x14ac:dyDescent="0.2">
      <c r="A13" s="301"/>
      <c r="B13" s="308"/>
      <c r="C13" s="309" t="s">
        <v>187</v>
      </c>
      <c r="D13" s="310"/>
      <c r="E13" s="311">
        <v>6.9000000000000006E-2</v>
      </c>
      <c r="F13" s="312"/>
      <c r="G13" s="313"/>
      <c r="H13" s="314"/>
      <c r="I13" s="306"/>
      <c r="J13" s="315"/>
      <c r="K13" s="306"/>
      <c r="M13" s="307" t="s">
        <v>187</v>
      </c>
      <c r="O13" s="292"/>
    </row>
    <row r="14" spans="1:80" x14ac:dyDescent="0.2">
      <c r="A14" s="301"/>
      <c r="B14" s="308"/>
      <c r="C14" s="309" t="s">
        <v>188</v>
      </c>
      <c r="D14" s="310"/>
      <c r="E14" s="311">
        <v>5.5E-2</v>
      </c>
      <c r="F14" s="312"/>
      <c r="G14" s="313"/>
      <c r="H14" s="314"/>
      <c r="I14" s="306"/>
      <c r="J14" s="315"/>
      <c r="K14" s="306"/>
      <c r="M14" s="307" t="s">
        <v>188</v>
      </c>
      <c r="O14" s="292"/>
    </row>
    <row r="15" spans="1:80" ht="22.5" x14ac:dyDescent="0.2">
      <c r="A15" s="293">
        <v>3</v>
      </c>
      <c r="B15" s="294" t="s">
        <v>189</v>
      </c>
      <c r="C15" s="295" t="s">
        <v>190</v>
      </c>
      <c r="D15" s="296" t="s">
        <v>191</v>
      </c>
      <c r="E15" s="297">
        <v>0.66</v>
      </c>
      <c r="F15" s="297">
        <v>0</v>
      </c>
      <c r="G15" s="298">
        <f>E15*F15</f>
        <v>0</v>
      </c>
      <c r="H15" s="299">
        <v>3.7420000000000002E-2</v>
      </c>
      <c r="I15" s="300">
        <f>E15*H15</f>
        <v>2.4697200000000002E-2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 x14ac:dyDescent="0.2">
      <c r="A16" s="301"/>
      <c r="B16" s="302"/>
      <c r="C16" s="303" t="s">
        <v>186</v>
      </c>
      <c r="D16" s="304"/>
      <c r="E16" s="304"/>
      <c r="F16" s="304"/>
      <c r="G16" s="305"/>
      <c r="I16" s="306"/>
      <c r="K16" s="306"/>
      <c r="L16" s="307" t="s">
        <v>186</v>
      </c>
      <c r="O16" s="292">
        <v>3</v>
      </c>
    </row>
    <row r="17" spans="1:80" x14ac:dyDescent="0.2">
      <c r="A17" s="301"/>
      <c r="B17" s="308"/>
      <c r="C17" s="309" t="s">
        <v>192</v>
      </c>
      <c r="D17" s="310"/>
      <c r="E17" s="311">
        <v>0.35</v>
      </c>
      <c r="F17" s="312"/>
      <c r="G17" s="313"/>
      <c r="H17" s="314"/>
      <c r="I17" s="306"/>
      <c r="J17" s="315"/>
      <c r="K17" s="306"/>
      <c r="M17" s="307" t="s">
        <v>192</v>
      </c>
      <c r="O17" s="292"/>
    </row>
    <row r="18" spans="1:80" x14ac:dyDescent="0.2">
      <c r="A18" s="301"/>
      <c r="B18" s="308"/>
      <c r="C18" s="309" t="s">
        <v>193</v>
      </c>
      <c r="D18" s="310"/>
      <c r="E18" s="311">
        <v>0.31</v>
      </c>
      <c r="F18" s="312"/>
      <c r="G18" s="313"/>
      <c r="H18" s="314"/>
      <c r="I18" s="306"/>
      <c r="J18" s="315"/>
      <c r="K18" s="306"/>
      <c r="M18" s="307" t="s">
        <v>193</v>
      </c>
      <c r="O18" s="292"/>
    </row>
    <row r="19" spans="1:80" x14ac:dyDescent="0.2">
      <c r="A19" s="293">
        <v>4</v>
      </c>
      <c r="B19" s="294" t="s">
        <v>194</v>
      </c>
      <c r="C19" s="295" t="s">
        <v>195</v>
      </c>
      <c r="D19" s="296" t="s">
        <v>191</v>
      </c>
      <c r="E19" s="297">
        <v>0.66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 x14ac:dyDescent="0.2">
      <c r="A20" s="301"/>
      <c r="B20" s="308"/>
      <c r="C20" s="309" t="s">
        <v>192</v>
      </c>
      <c r="D20" s="310"/>
      <c r="E20" s="311">
        <v>0.35</v>
      </c>
      <c r="F20" s="312"/>
      <c r="G20" s="313"/>
      <c r="H20" s="314"/>
      <c r="I20" s="306"/>
      <c r="J20" s="315"/>
      <c r="K20" s="306"/>
      <c r="M20" s="307" t="s">
        <v>192</v>
      </c>
      <c r="O20" s="292"/>
    </row>
    <row r="21" spans="1:80" x14ac:dyDescent="0.2">
      <c r="A21" s="301"/>
      <c r="B21" s="308"/>
      <c r="C21" s="309" t="s">
        <v>193</v>
      </c>
      <c r="D21" s="310"/>
      <c r="E21" s="311">
        <v>0.31</v>
      </c>
      <c r="F21" s="312"/>
      <c r="G21" s="313"/>
      <c r="H21" s="314"/>
      <c r="I21" s="306"/>
      <c r="J21" s="315"/>
      <c r="K21" s="306"/>
      <c r="M21" s="307" t="s">
        <v>193</v>
      </c>
      <c r="O21" s="292"/>
    </row>
    <row r="22" spans="1:80" ht="22.5" x14ac:dyDescent="0.2">
      <c r="A22" s="293">
        <v>5</v>
      </c>
      <c r="B22" s="294" t="s">
        <v>196</v>
      </c>
      <c r="C22" s="295" t="s">
        <v>197</v>
      </c>
      <c r="D22" s="296" t="s">
        <v>198</v>
      </c>
      <c r="E22" s="297">
        <v>5.4999999999999997E-3</v>
      </c>
      <c r="F22" s="297">
        <v>0</v>
      </c>
      <c r="G22" s="298">
        <f>E22*F22</f>
        <v>0</v>
      </c>
      <c r="H22" s="299">
        <v>1.04627</v>
      </c>
      <c r="I22" s="300">
        <f>E22*H22</f>
        <v>5.7544850000000002E-3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0</v>
      </c>
      <c r="AC22" s="261">
        <v>0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0</v>
      </c>
    </row>
    <row r="23" spans="1:80" x14ac:dyDescent="0.2">
      <c r="A23" s="301"/>
      <c r="B23" s="302"/>
      <c r="C23" s="303" t="s">
        <v>199</v>
      </c>
      <c r="D23" s="304"/>
      <c r="E23" s="304"/>
      <c r="F23" s="304"/>
      <c r="G23" s="305"/>
      <c r="I23" s="306"/>
      <c r="K23" s="306"/>
      <c r="L23" s="307" t="s">
        <v>199</v>
      </c>
      <c r="O23" s="292">
        <v>3</v>
      </c>
    </row>
    <row r="24" spans="1:80" x14ac:dyDescent="0.2">
      <c r="A24" s="301"/>
      <c r="B24" s="308"/>
      <c r="C24" s="309" t="s">
        <v>200</v>
      </c>
      <c r="D24" s="310"/>
      <c r="E24" s="311">
        <v>3.0000000000000001E-3</v>
      </c>
      <c r="F24" s="312"/>
      <c r="G24" s="313"/>
      <c r="H24" s="314"/>
      <c r="I24" s="306"/>
      <c r="J24" s="315"/>
      <c r="K24" s="306"/>
      <c r="M24" s="307" t="s">
        <v>200</v>
      </c>
      <c r="O24" s="292"/>
    </row>
    <row r="25" spans="1:80" x14ac:dyDescent="0.2">
      <c r="A25" s="301"/>
      <c r="B25" s="308"/>
      <c r="C25" s="309" t="s">
        <v>201</v>
      </c>
      <c r="D25" s="310"/>
      <c r="E25" s="311">
        <v>2.3999999999999998E-3</v>
      </c>
      <c r="F25" s="312"/>
      <c r="G25" s="313"/>
      <c r="H25" s="314"/>
      <c r="I25" s="306"/>
      <c r="J25" s="315"/>
      <c r="K25" s="306"/>
      <c r="M25" s="307" t="s">
        <v>201</v>
      </c>
      <c r="O25" s="292"/>
    </row>
    <row r="26" spans="1:80" x14ac:dyDescent="0.2">
      <c r="A26" s="316"/>
      <c r="B26" s="317" t="s">
        <v>101</v>
      </c>
      <c r="C26" s="318" t="s">
        <v>178</v>
      </c>
      <c r="D26" s="319"/>
      <c r="E26" s="320"/>
      <c r="F26" s="321"/>
      <c r="G26" s="322">
        <f>SUM(G7:G25)</f>
        <v>0</v>
      </c>
      <c r="H26" s="323"/>
      <c r="I26" s="324">
        <f>SUM(I7:I25)</f>
        <v>3.3025427650000001</v>
      </c>
      <c r="J26" s="323"/>
      <c r="K26" s="324">
        <f>SUM(K7:K25)</f>
        <v>0</v>
      </c>
      <c r="O26" s="292">
        <v>4</v>
      </c>
      <c r="BA26" s="325">
        <f>SUM(BA7:BA25)</f>
        <v>0</v>
      </c>
      <c r="BB26" s="325">
        <f>SUM(BB7:BB25)</f>
        <v>0</v>
      </c>
      <c r="BC26" s="325">
        <f>SUM(BC7:BC25)</f>
        <v>0</v>
      </c>
      <c r="BD26" s="325">
        <f>SUM(BD7:BD25)</f>
        <v>0</v>
      </c>
      <c r="BE26" s="325">
        <f>SUM(BE7:BE25)</f>
        <v>0</v>
      </c>
    </row>
    <row r="27" spans="1:80" x14ac:dyDescent="0.2">
      <c r="A27" s="282" t="s">
        <v>97</v>
      </c>
      <c r="B27" s="283" t="s">
        <v>202</v>
      </c>
      <c r="C27" s="284" t="s">
        <v>203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 x14ac:dyDescent="0.2">
      <c r="A28" s="293">
        <v>6</v>
      </c>
      <c r="B28" s="294" t="s">
        <v>205</v>
      </c>
      <c r="C28" s="295" t="s">
        <v>206</v>
      </c>
      <c r="D28" s="296" t="s">
        <v>191</v>
      </c>
      <c r="E28" s="297">
        <v>9.7750000000000004</v>
      </c>
      <c r="F28" s="297">
        <v>0</v>
      </c>
      <c r="G28" s="298">
        <f>E28*F28</f>
        <v>0</v>
      </c>
      <c r="H28" s="299">
        <v>5.2580000000000002E-2</v>
      </c>
      <c r="I28" s="300">
        <f>E28*H28</f>
        <v>0.51396950000000008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 x14ac:dyDescent="0.2">
      <c r="A29" s="301"/>
      <c r="B29" s="302"/>
      <c r="C29" s="303" t="s">
        <v>207</v>
      </c>
      <c r="D29" s="304"/>
      <c r="E29" s="304"/>
      <c r="F29" s="304"/>
      <c r="G29" s="305"/>
      <c r="I29" s="306"/>
      <c r="K29" s="306"/>
      <c r="L29" s="307" t="s">
        <v>207</v>
      </c>
      <c r="O29" s="292">
        <v>3</v>
      </c>
    </row>
    <row r="30" spans="1:80" x14ac:dyDescent="0.2">
      <c r="A30" s="301"/>
      <c r="B30" s="308"/>
      <c r="C30" s="309" t="s">
        <v>208</v>
      </c>
      <c r="D30" s="310"/>
      <c r="E30" s="311">
        <v>7.75</v>
      </c>
      <c r="F30" s="312"/>
      <c r="G30" s="313"/>
      <c r="H30" s="314"/>
      <c r="I30" s="306"/>
      <c r="J30" s="315"/>
      <c r="K30" s="306"/>
      <c r="M30" s="307" t="s">
        <v>208</v>
      </c>
      <c r="O30" s="292"/>
    </row>
    <row r="31" spans="1:80" x14ac:dyDescent="0.2">
      <c r="A31" s="301"/>
      <c r="B31" s="308"/>
      <c r="C31" s="309" t="s">
        <v>209</v>
      </c>
      <c r="D31" s="310"/>
      <c r="E31" s="311">
        <v>2.0249999999999999</v>
      </c>
      <c r="F31" s="312"/>
      <c r="G31" s="313"/>
      <c r="H31" s="314"/>
      <c r="I31" s="306"/>
      <c r="J31" s="315"/>
      <c r="K31" s="306"/>
      <c r="M31" s="307" t="s">
        <v>209</v>
      </c>
      <c r="O31" s="292"/>
    </row>
    <row r="32" spans="1:80" x14ac:dyDescent="0.2">
      <c r="A32" s="293">
        <v>7</v>
      </c>
      <c r="B32" s="294" t="s">
        <v>210</v>
      </c>
      <c r="C32" s="295" t="s">
        <v>211</v>
      </c>
      <c r="D32" s="296" t="s">
        <v>191</v>
      </c>
      <c r="E32" s="297">
        <v>165.3</v>
      </c>
      <c r="F32" s="297">
        <v>0</v>
      </c>
      <c r="G32" s="298">
        <f>E32*F32</f>
        <v>0</v>
      </c>
      <c r="H32" s="299">
        <v>1.3469999999999999E-2</v>
      </c>
      <c r="I32" s="300">
        <f>E32*H32</f>
        <v>2.226591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 x14ac:dyDescent="0.2">
      <c r="A33" s="301"/>
      <c r="B33" s="302"/>
      <c r="C33" s="303" t="s">
        <v>212</v>
      </c>
      <c r="D33" s="304"/>
      <c r="E33" s="304"/>
      <c r="F33" s="304"/>
      <c r="G33" s="305"/>
      <c r="I33" s="306"/>
      <c r="K33" s="306"/>
      <c r="L33" s="307" t="s">
        <v>212</v>
      </c>
      <c r="O33" s="292">
        <v>3</v>
      </c>
    </row>
    <row r="34" spans="1:80" x14ac:dyDescent="0.2">
      <c r="A34" s="301"/>
      <c r="B34" s="308"/>
      <c r="C34" s="309" t="s">
        <v>213</v>
      </c>
      <c r="D34" s="310"/>
      <c r="E34" s="311">
        <v>165.3</v>
      </c>
      <c r="F34" s="312"/>
      <c r="G34" s="313"/>
      <c r="H34" s="314"/>
      <c r="I34" s="306"/>
      <c r="J34" s="315"/>
      <c r="K34" s="306"/>
      <c r="M34" s="307" t="s">
        <v>213</v>
      </c>
      <c r="O34" s="292"/>
    </row>
    <row r="35" spans="1:80" x14ac:dyDescent="0.2">
      <c r="A35" s="293">
        <v>8</v>
      </c>
      <c r="B35" s="294" t="s">
        <v>214</v>
      </c>
      <c r="C35" s="295" t="s">
        <v>215</v>
      </c>
      <c r="D35" s="296" t="s">
        <v>191</v>
      </c>
      <c r="E35" s="297">
        <v>175.07499999999999</v>
      </c>
      <c r="F35" s="297">
        <v>0</v>
      </c>
      <c r="G35" s="298">
        <f>E35*F35</f>
        <v>0</v>
      </c>
      <c r="H35" s="299">
        <v>3.1E-4</v>
      </c>
      <c r="I35" s="300">
        <f>E35*H35</f>
        <v>5.4273249999999995E-2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0</v>
      </c>
      <c r="AC35" s="261">
        <v>0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0</v>
      </c>
    </row>
    <row r="36" spans="1:80" x14ac:dyDescent="0.2">
      <c r="A36" s="301"/>
      <c r="B36" s="302"/>
      <c r="C36" s="303" t="s">
        <v>216</v>
      </c>
      <c r="D36" s="304"/>
      <c r="E36" s="304"/>
      <c r="F36" s="304"/>
      <c r="G36" s="305"/>
      <c r="I36" s="306"/>
      <c r="K36" s="306"/>
      <c r="L36" s="307" t="s">
        <v>216</v>
      </c>
      <c r="O36" s="292">
        <v>3</v>
      </c>
    </row>
    <row r="37" spans="1:80" x14ac:dyDescent="0.2">
      <c r="A37" s="301"/>
      <c r="B37" s="302"/>
      <c r="C37" s="303" t="s">
        <v>217</v>
      </c>
      <c r="D37" s="304"/>
      <c r="E37" s="304"/>
      <c r="F37" s="304"/>
      <c r="G37" s="305"/>
      <c r="I37" s="306"/>
      <c r="K37" s="306"/>
      <c r="L37" s="307" t="s">
        <v>217</v>
      </c>
      <c r="O37" s="292">
        <v>3</v>
      </c>
    </row>
    <row r="38" spans="1:80" x14ac:dyDescent="0.2">
      <c r="A38" s="301"/>
      <c r="B38" s="308"/>
      <c r="C38" s="309" t="s">
        <v>213</v>
      </c>
      <c r="D38" s="310"/>
      <c r="E38" s="311">
        <v>165.3</v>
      </c>
      <c r="F38" s="312"/>
      <c r="G38" s="313"/>
      <c r="H38" s="314"/>
      <c r="I38" s="306"/>
      <c r="J38" s="315"/>
      <c r="K38" s="306"/>
      <c r="M38" s="307" t="s">
        <v>213</v>
      </c>
      <c r="O38" s="292"/>
    </row>
    <row r="39" spans="1:80" x14ac:dyDescent="0.2">
      <c r="A39" s="301"/>
      <c r="B39" s="308"/>
      <c r="C39" s="309" t="s">
        <v>208</v>
      </c>
      <c r="D39" s="310"/>
      <c r="E39" s="311">
        <v>7.75</v>
      </c>
      <c r="F39" s="312"/>
      <c r="G39" s="313"/>
      <c r="H39" s="314"/>
      <c r="I39" s="306"/>
      <c r="J39" s="315"/>
      <c r="K39" s="306"/>
      <c r="M39" s="307" t="s">
        <v>208</v>
      </c>
      <c r="O39" s="292"/>
    </row>
    <row r="40" spans="1:80" x14ac:dyDescent="0.2">
      <c r="A40" s="301"/>
      <c r="B40" s="308"/>
      <c r="C40" s="309" t="s">
        <v>209</v>
      </c>
      <c r="D40" s="310"/>
      <c r="E40" s="311">
        <v>2.0249999999999999</v>
      </c>
      <c r="F40" s="312"/>
      <c r="G40" s="313"/>
      <c r="H40" s="314"/>
      <c r="I40" s="306"/>
      <c r="J40" s="315"/>
      <c r="K40" s="306"/>
      <c r="M40" s="307" t="s">
        <v>209</v>
      </c>
      <c r="O40" s="292"/>
    </row>
    <row r="41" spans="1:80" x14ac:dyDescent="0.2">
      <c r="A41" s="316"/>
      <c r="B41" s="317" t="s">
        <v>101</v>
      </c>
      <c r="C41" s="318" t="s">
        <v>204</v>
      </c>
      <c r="D41" s="319"/>
      <c r="E41" s="320"/>
      <c r="F41" s="321"/>
      <c r="G41" s="322">
        <f>SUM(G27:G40)</f>
        <v>0</v>
      </c>
      <c r="H41" s="323"/>
      <c r="I41" s="324">
        <f>SUM(I27:I40)</f>
        <v>2.79483375</v>
      </c>
      <c r="J41" s="323"/>
      <c r="K41" s="324">
        <f>SUM(K27:K40)</f>
        <v>0</v>
      </c>
      <c r="O41" s="292">
        <v>4</v>
      </c>
      <c r="BA41" s="325">
        <f>SUM(BA27:BA40)</f>
        <v>0</v>
      </c>
      <c r="BB41" s="325">
        <f>SUM(BB27:BB40)</f>
        <v>0</v>
      </c>
      <c r="BC41" s="325">
        <f>SUM(BC27:BC40)</f>
        <v>0</v>
      </c>
      <c r="BD41" s="325">
        <f>SUM(BD27:BD40)</f>
        <v>0</v>
      </c>
      <c r="BE41" s="325">
        <f>SUM(BE27:BE40)</f>
        <v>0</v>
      </c>
    </row>
    <row r="42" spans="1:80" x14ac:dyDescent="0.2">
      <c r="A42" s="282" t="s">
        <v>97</v>
      </c>
      <c r="B42" s="283" t="s">
        <v>218</v>
      </c>
      <c r="C42" s="284" t="s">
        <v>219</v>
      </c>
      <c r="D42" s="285"/>
      <c r="E42" s="286"/>
      <c r="F42" s="286"/>
      <c r="G42" s="287"/>
      <c r="H42" s="288"/>
      <c r="I42" s="289"/>
      <c r="J42" s="290"/>
      <c r="K42" s="291"/>
      <c r="O42" s="292">
        <v>1</v>
      </c>
    </row>
    <row r="43" spans="1:80" x14ac:dyDescent="0.2">
      <c r="A43" s="293">
        <v>9</v>
      </c>
      <c r="B43" s="294" t="s">
        <v>221</v>
      </c>
      <c r="C43" s="295" t="s">
        <v>222</v>
      </c>
      <c r="D43" s="296" t="s">
        <v>191</v>
      </c>
      <c r="E43" s="297">
        <v>3872</v>
      </c>
      <c r="F43" s="297">
        <v>0</v>
      </c>
      <c r="G43" s="298">
        <f>E43*F43</f>
        <v>0</v>
      </c>
      <c r="H43" s="299">
        <v>1.8380000000000001E-2</v>
      </c>
      <c r="I43" s="300">
        <f>E43*H43</f>
        <v>71.167360000000002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 x14ac:dyDescent="0.2">
      <c r="A44" s="301"/>
      <c r="B44" s="308"/>
      <c r="C44" s="309" t="s">
        <v>223</v>
      </c>
      <c r="D44" s="310"/>
      <c r="E44" s="311">
        <v>3872</v>
      </c>
      <c r="F44" s="312"/>
      <c r="G44" s="313"/>
      <c r="H44" s="314"/>
      <c r="I44" s="306"/>
      <c r="J44" s="315"/>
      <c r="K44" s="306"/>
      <c r="M44" s="307" t="s">
        <v>223</v>
      </c>
      <c r="O44" s="292"/>
    </row>
    <row r="45" spans="1:80" x14ac:dyDescent="0.2">
      <c r="A45" s="293">
        <v>10</v>
      </c>
      <c r="B45" s="294" t="s">
        <v>224</v>
      </c>
      <c r="C45" s="295" t="s">
        <v>225</v>
      </c>
      <c r="D45" s="296" t="s">
        <v>191</v>
      </c>
      <c r="E45" s="297">
        <v>11616</v>
      </c>
      <c r="F45" s="297">
        <v>0</v>
      </c>
      <c r="G45" s="298">
        <f>E45*F45</f>
        <v>0</v>
      </c>
      <c r="H45" s="299">
        <v>8.0000000000000004E-4</v>
      </c>
      <c r="I45" s="300">
        <f>E45*H45</f>
        <v>9.2927999999999997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 x14ac:dyDescent="0.2">
      <c r="A46" s="301"/>
      <c r="B46" s="302"/>
      <c r="C46" s="303" t="s">
        <v>226</v>
      </c>
      <c r="D46" s="304"/>
      <c r="E46" s="304"/>
      <c r="F46" s="304"/>
      <c r="G46" s="305"/>
      <c r="I46" s="306"/>
      <c r="K46" s="306"/>
      <c r="L46" s="307" t="s">
        <v>226</v>
      </c>
      <c r="O46" s="292">
        <v>3</v>
      </c>
    </row>
    <row r="47" spans="1:80" x14ac:dyDescent="0.2">
      <c r="A47" s="301"/>
      <c r="B47" s="308"/>
      <c r="C47" s="309" t="s">
        <v>227</v>
      </c>
      <c r="D47" s="310"/>
      <c r="E47" s="311">
        <v>11616</v>
      </c>
      <c r="F47" s="312"/>
      <c r="G47" s="313"/>
      <c r="H47" s="314"/>
      <c r="I47" s="306"/>
      <c r="J47" s="315"/>
      <c r="K47" s="306"/>
      <c r="M47" s="307" t="s">
        <v>227</v>
      </c>
      <c r="O47" s="292"/>
    </row>
    <row r="48" spans="1:80" x14ac:dyDescent="0.2">
      <c r="A48" s="293">
        <v>11</v>
      </c>
      <c r="B48" s="294" t="s">
        <v>228</v>
      </c>
      <c r="C48" s="295" t="s">
        <v>229</v>
      </c>
      <c r="D48" s="296" t="s">
        <v>191</v>
      </c>
      <c r="E48" s="297">
        <v>3872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 x14ac:dyDescent="0.2">
      <c r="A49" s="301"/>
      <c r="B49" s="308"/>
      <c r="C49" s="309" t="s">
        <v>223</v>
      </c>
      <c r="D49" s="310"/>
      <c r="E49" s="311">
        <v>3872</v>
      </c>
      <c r="F49" s="312"/>
      <c r="G49" s="313"/>
      <c r="H49" s="314"/>
      <c r="I49" s="306"/>
      <c r="J49" s="315"/>
      <c r="K49" s="306"/>
      <c r="M49" s="307" t="s">
        <v>223</v>
      </c>
      <c r="O49" s="292"/>
    </row>
    <row r="50" spans="1:80" x14ac:dyDescent="0.2">
      <c r="A50" s="293">
        <v>12</v>
      </c>
      <c r="B50" s="294" t="s">
        <v>230</v>
      </c>
      <c r="C50" s="295" t="s">
        <v>231</v>
      </c>
      <c r="D50" s="296" t="s">
        <v>191</v>
      </c>
      <c r="E50" s="297">
        <v>134.44999999999999</v>
      </c>
      <c r="F50" s="297">
        <v>0</v>
      </c>
      <c r="G50" s="298">
        <f>E50*F50</f>
        <v>0</v>
      </c>
      <c r="H50" s="299">
        <v>6.3499999999999997E-3</v>
      </c>
      <c r="I50" s="300">
        <f>E50*H50</f>
        <v>0.85375749999999995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 x14ac:dyDescent="0.2">
      <c r="A51" s="301"/>
      <c r="B51" s="302"/>
      <c r="C51" s="303" t="s">
        <v>232</v>
      </c>
      <c r="D51" s="304"/>
      <c r="E51" s="304"/>
      <c r="F51" s="304"/>
      <c r="G51" s="305"/>
      <c r="I51" s="306"/>
      <c r="K51" s="306"/>
      <c r="L51" s="307" t="s">
        <v>232</v>
      </c>
      <c r="O51" s="292">
        <v>3</v>
      </c>
    </row>
    <row r="52" spans="1:80" x14ac:dyDescent="0.2">
      <c r="A52" s="301"/>
      <c r="B52" s="302"/>
      <c r="C52" s="303" t="s">
        <v>233</v>
      </c>
      <c r="D52" s="304"/>
      <c r="E52" s="304"/>
      <c r="F52" s="304"/>
      <c r="G52" s="305"/>
      <c r="I52" s="306"/>
      <c r="K52" s="306"/>
      <c r="L52" s="307" t="s">
        <v>233</v>
      </c>
      <c r="O52" s="292">
        <v>3</v>
      </c>
    </row>
    <row r="53" spans="1:80" x14ac:dyDescent="0.2">
      <c r="A53" s="301"/>
      <c r="B53" s="308"/>
      <c r="C53" s="309" t="s">
        <v>234</v>
      </c>
      <c r="D53" s="310"/>
      <c r="E53" s="311">
        <v>27.75</v>
      </c>
      <c r="F53" s="312"/>
      <c r="G53" s="313"/>
      <c r="H53" s="314"/>
      <c r="I53" s="306"/>
      <c r="J53" s="315"/>
      <c r="K53" s="306"/>
      <c r="M53" s="307" t="s">
        <v>234</v>
      </c>
      <c r="O53" s="292"/>
    </row>
    <row r="54" spans="1:80" x14ac:dyDescent="0.2">
      <c r="A54" s="301"/>
      <c r="B54" s="308"/>
      <c r="C54" s="309" t="s">
        <v>235</v>
      </c>
      <c r="D54" s="310"/>
      <c r="E54" s="311">
        <v>106.7</v>
      </c>
      <c r="F54" s="312"/>
      <c r="G54" s="313"/>
      <c r="H54" s="314"/>
      <c r="I54" s="306"/>
      <c r="J54" s="315"/>
      <c r="K54" s="306"/>
      <c r="M54" s="307" t="s">
        <v>235</v>
      </c>
      <c r="O54" s="292"/>
    </row>
    <row r="55" spans="1:80" x14ac:dyDescent="0.2">
      <c r="A55" s="293">
        <v>13</v>
      </c>
      <c r="B55" s="294" t="s">
        <v>236</v>
      </c>
      <c r="C55" s="295" t="s">
        <v>237</v>
      </c>
      <c r="D55" s="296" t="s">
        <v>191</v>
      </c>
      <c r="E55" s="297">
        <v>3872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 x14ac:dyDescent="0.2">
      <c r="A56" s="301"/>
      <c r="B56" s="308"/>
      <c r="C56" s="309" t="s">
        <v>223</v>
      </c>
      <c r="D56" s="310"/>
      <c r="E56" s="311">
        <v>3872</v>
      </c>
      <c r="F56" s="312"/>
      <c r="G56" s="313"/>
      <c r="H56" s="314"/>
      <c r="I56" s="306"/>
      <c r="J56" s="315"/>
      <c r="K56" s="306"/>
      <c r="M56" s="307" t="s">
        <v>223</v>
      </c>
      <c r="O56" s="292"/>
    </row>
    <row r="57" spans="1:80" x14ac:dyDescent="0.2">
      <c r="A57" s="293">
        <v>14</v>
      </c>
      <c r="B57" s="294" t="s">
        <v>238</v>
      </c>
      <c r="C57" s="295" t="s">
        <v>239</v>
      </c>
      <c r="D57" s="296" t="s">
        <v>191</v>
      </c>
      <c r="E57" s="297">
        <v>11616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 x14ac:dyDescent="0.2">
      <c r="A58" s="301"/>
      <c r="B58" s="308"/>
      <c r="C58" s="309" t="s">
        <v>227</v>
      </c>
      <c r="D58" s="310"/>
      <c r="E58" s="311">
        <v>11616</v>
      </c>
      <c r="F58" s="312"/>
      <c r="G58" s="313"/>
      <c r="H58" s="314"/>
      <c r="I58" s="306"/>
      <c r="J58" s="315"/>
      <c r="K58" s="306"/>
      <c r="M58" s="307" t="s">
        <v>227</v>
      </c>
      <c r="O58" s="292"/>
    </row>
    <row r="59" spans="1:80" x14ac:dyDescent="0.2">
      <c r="A59" s="293">
        <v>15</v>
      </c>
      <c r="B59" s="294" t="s">
        <v>240</v>
      </c>
      <c r="C59" s="295" t="s">
        <v>241</v>
      </c>
      <c r="D59" s="296" t="s">
        <v>191</v>
      </c>
      <c r="E59" s="297">
        <v>3872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 x14ac:dyDescent="0.2">
      <c r="A60" s="301"/>
      <c r="B60" s="308"/>
      <c r="C60" s="309" t="s">
        <v>223</v>
      </c>
      <c r="D60" s="310"/>
      <c r="E60" s="311">
        <v>3872</v>
      </c>
      <c r="F60" s="312"/>
      <c r="G60" s="313"/>
      <c r="H60" s="314"/>
      <c r="I60" s="306"/>
      <c r="J60" s="315"/>
      <c r="K60" s="306"/>
      <c r="M60" s="307" t="s">
        <v>223</v>
      </c>
      <c r="O60" s="292"/>
    </row>
    <row r="61" spans="1:80" x14ac:dyDescent="0.2">
      <c r="A61" s="293">
        <v>16</v>
      </c>
      <c r="B61" s="294" t="s">
        <v>242</v>
      </c>
      <c r="C61" s="295" t="s">
        <v>243</v>
      </c>
      <c r="D61" s="296" t="s">
        <v>244</v>
      </c>
      <c r="E61" s="297">
        <v>12</v>
      </c>
      <c r="F61" s="297">
        <v>0</v>
      </c>
      <c r="G61" s="298">
        <f>E61*F61</f>
        <v>0</v>
      </c>
      <c r="H61" s="299">
        <v>2.4819999999999998E-2</v>
      </c>
      <c r="I61" s="300">
        <f>E61*H61</f>
        <v>0.29783999999999999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 x14ac:dyDescent="0.2">
      <c r="A62" s="301"/>
      <c r="B62" s="302"/>
      <c r="C62" s="303" t="s">
        <v>245</v>
      </c>
      <c r="D62" s="304"/>
      <c r="E62" s="304"/>
      <c r="F62" s="304"/>
      <c r="G62" s="305"/>
      <c r="I62" s="306"/>
      <c r="K62" s="306"/>
      <c r="L62" s="307" t="s">
        <v>245</v>
      </c>
      <c r="O62" s="292">
        <v>3</v>
      </c>
    </row>
    <row r="63" spans="1:80" x14ac:dyDescent="0.2">
      <c r="A63" s="301"/>
      <c r="B63" s="308"/>
      <c r="C63" s="309" t="s">
        <v>246</v>
      </c>
      <c r="D63" s="310"/>
      <c r="E63" s="311">
        <v>12</v>
      </c>
      <c r="F63" s="312"/>
      <c r="G63" s="313"/>
      <c r="H63" s="314"/>
      <c r="I63" s="306"/>
      <c r="J63" s="315"/>
      <c r="K63" s="306"/>
      <c r="M63" s="307" t="s">
        <v>246</v>
      </c>
      <c r="O63" s="292"/>
    </row>
    <row r="64" spans="1:80" x14ac:dyDescent="0.2">
      <c r="A64" s="293">
        <v>17</v>
      </c>
      <c r="B64" s="294" t="s">
        <v>247</v>
      </c>
      <c r="C64" s="295" t="s">
        <v>248</v>
      </c>
      <c r="D64" s="296" t="s">
        <v>244</v>
      </c>
      <c r="E64" s="297">
        <v>36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 x14ac:dyDescent="0.2">
      <c r="A65" s="301"/>
      <c r="B65" s="308"/>
      <c r="C65" s="309" t="s">
        <v>249</v>
      </c>
      <c r="D65" s="310"/>
      <c r="E65" s="311">
        <v>36</v>
      </c>
      <c r="F65" s="312"/>
      <c r="G65" s="313"/>
      <c r="H65" s="314"/>
      <c r="I65" s="306"/>
      <c r="J65" s="315"/>
      <c r="K65" s="306"/>
      <c r="M65" s="307" t="s">
        <v>249</v>
      </c>
      <c r="O65" s="292"/>
    </row>
    <row r="66" spans="1:80" x14ac:dyDescent="0.2">
      <c r="A66" s="293">
        <v>18</v>
      </c>
      <c r="B66" s="294" t="s">
        <v>250</v>
      </c>
      <c r="C66" s="295" t="s">
        <v>251</v>
      </c>
      <c r="D66" s="296" t="s">
        <v>244</v>
      </c>
      <c r="E66" s="297">
        <v>12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 x14ac:dyDescent="0.2">
      <c r="A67" s="301"/>
      <c r="B67" s="308"/>
      <c r="C67" s="309" t="s">
        <v>246</v>
      </c>
      <c r="D67" s="310"/>
      <c r="E67" s="311">
        <v>12</v>
      </c>
      <c r="F67" s="312"/>
      <c r="G67" s="313"/>
      <c r="H67" s="314"/>
      <c r="I67" s="306"/>
      <c r="J67" s="315"/>
      <c r="K67" s="306"/>
      <c r="M67" s="307" t="s">
        <v>246</v>
      </c>
      <c r="O67" s="292"/>
    </row>
    <row r="68" spans="1:80" x14ac:dyDescent="0.2">
      <c r="A68" s="316"/>
      <c r="B68" s="317" t="s">
        <v>101</v>
      </c>
      <c r="C68" s="318" t="s">
        <v>220</v>
      </c>
      <c r="D68" s="319"/>
      <c r="E68" s="320"/>
      <c r="F68" s="321"/>
      <c r="G68" s="322">
        <f>SUM(G42:G67)</f>
        <v>0</v>
      </c>
      <c r="H68" s="323"/>
      <c r="I68" s="324">
        <f>SUM(I42:I67)</f>
        <v>81.611757499999996</v>
      </c>
      <c r="J68" s="323"/>
      <c r="K68" s="324">
        <f>SUM(K42:K67)</f>
        <v>0</v>
      </c>
      <c r="O68" s="292">
        <v>4</v>
      </c>
      <c r="BA68" s="325">
        <f>SUM(BA42:BA67)</f>
        <v>0</v>
      </c>
      <c r="BB68" s="325">
        <f>SUM(BB42:BB67)</f>
        <v>0</v>
      </c>
      <c r="BC68" s="325">
        <f>SUM(BC42:BC67)</f>
        <v>0</v>
      </c>
      <c r="BD68" s="325">
        <f>SUM(BD42:BD67)</f>
        <v>0</v>
      </c>
      <c r="BE68" s="325">
        <f>SUM(BE42:BE67)</f>
        <v>0</v>
      </c>
    </row>
    <row r="69" spans="1:80" x14ac:dyDescent="0.2">
      <c r="A69" s="282" t="s">
        <v>97</v>
      </c>
      <c r="B69" s="283" t="s">
        <v>252</v>
      </c>
      <c r="C69" s="284" t="s">
        <v>253</v>
      </c>
      <c r="D69" s="285"/>
      <c r="E69" s="286"/>
      <c r="F69" s="286"/>
      <c r="G69" s="287"/>
      <c r="H69" s="288"/>
      <c r="I69" s="289"/>
      <c r="J69" s="290"/>
      <c r="K69" s="291"/>
      <c r="O69" s="292">
        <v>1</v>
      </c>
    </row>
    <row r="70" spans="1:80" x14ac:dyDescent="0.2">
      <c r="A70" s="293">
        <v>19</v>
      </c>
      <c r="B70" s="294" t="s">
        <v>255</v>
      </c>
      <c r="C70" s="295" t="s">
        <v>256</v>
      </c>
      <c r="D70" s="296" t="s">
        <v>191</v>
      </c>
      <c r="E70" s="297">
        <v>1067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 x14ac:dyDescent="0.2">
      <c r="A71" s="301"/>
      <c r="B71" s="302"/>
      <c r="C71" s="303" t="s">
        <v>257</v>
      </c>
      <c r="D71" s="304"/>
      <c r="E71" s="304"/>
      <c r="F71" s="304"/>
      <c r="G71" s="305"/>
      <c r="I71" s="306"/>
      <c r="K71" s="306"/>
      <c r="L71" s="307" t="s">
        <v>257</v>
      </c>
      <c r="O71" s="292">
        <v>3</v>
      </c>
    </row>
    <row r="72" spans="1:80" x14ac:dyDescent="0.2">
      <c r="A72" s="301"/>
      <c r="B72" s="308"/>
      <c r="C72" s="309" t="s">
        <v>258</v>
      </c>
      <c r="D72" s="310"/>
      <c r="E72" s="311">
        <v>1067</v>
      </c>
      <c r="F72" s="312"/>
      <c r="G72" s="313"/>
      <c r="H72" s="314"/>
      <c r="I72" s="306"/>
      <c r="J72" s="315"/>
      <c r="K72" s="306"/>
      <c r="M72" s="307" t="s">
        <v>258</v>
      </c>
      <c r="O72" s="292"/>
    </row>
    <row r="73" spans="1:80" x14ac:dyDescent="0.2">
      <c r="A73" s="316"/>
      <c r="B73" s="317" t="s">
        <v>101</v>
      </c>
      <c r="C73" s="318" t="s">
        <v>254</v>
      </c>
      <c r="D73" s="319"/>
      <c r="E73" s="320"/>
      <c r="F73" s="321"/>
      <c r="G73" s="322">
        <f>SUM(G69:G72)</f>
        <v>0</v>
      </c>
      <c r="H73" s="323"/>
      <c r="I73" s="324">
        <f>SUM(I69:I72)</f>
        <v>0</v>
      </c>
      <c r="J73" s="323"/>
      <c r="K73" s="324">
        <f>SUM(K69:K72)</f>
        <v>0</v>
      </c>
      <c r="O73" s="292">
        <v>4</v>
      </c>
      <c r="BA73" s="325">
        <f>SUM(BA69:BA72)</f>
        <v>0</v>
      </c>
      <c r="BB73" s="325">
        <f>SUM(BB69:BB72)</f>
        <v>0</v>
      </c>
      <c r="BC73" s="325">
        <f>SUM(BC69:BC72)</f>
        <v>0</v>
      </c>
      <c r="BD73" s="325">
        <f>SUM(BD69:BD72)</f>
        <v>0</v>
      </c>
      <c r="BE73" s="325">
        <f>SUM(BE69:BE72)</f>
        <v>0</v>
      </c>
    </row>
    <row r="74" spans="1:80" x14ac:dyDescent="0.2">
      <c r="A74" s="282" t="s">
        <v>97</v>
      </c>
      <c r="B74" s="283" t="s">
        <v>259</v>
      </c>
      <c r="C74" s="284" t="s">
        <v>260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 x14ac:dyDescent="0.2">
      <c r="A75" s="293">
        <v>20</v>
      </c>
      <c r="B75" s="294" t="s">
        <v>262</v>
      </c>
      <c r="C75" s="295" t="s">
        <v>263</v>
      </c>
      <c r="D75" s="296" t="s">
        <v>181</v>
      </c>
      <c r="E75" s="297">
        <v>1.5</v>
      </c>
      <c r="F75" s="297">
        <v>0</v>
      </c>
      <c r="G75" s="298">
        <f>E75*F75</f>
        <v>0</v>
      </c>
      <c r="H75" s="299">
        <v>1.2800000000000001E-3</v>
      </c>
      <c r="I75" s="300">
        <f>E75*H75</f>
        <v>1.9200000000000003E-3</v>
      </c>
      <c r="J75" s="299">
        <v>-1.95</v>
      </c>
      <c r="K75" s="300">
        <f>E75*J75</f>
        <v>-2.9249999999999998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 x14ac:dyDescent="0.2">
      <c r="A76" s="301"/>
      <c r="B76" s="308"/>
      <c r="C76" s="309" t="s">
        <v>264</v>
      </c>
      <c r="D76" s="310"/>
      <c r="E76" s="311">
        <v>1.5</v>
      </c>
      <c r="F76" s="312"/>
      <c r="G76" s="313"/>
      <c r="H76" s="314"/>
      <c r="I76" s="306"/>
      <c r="J76" s="315"/>
      <c r="K76" s="306"/>
      <c r="M76" s="307" t="s">
        <v>264</v>
      </c>
      <c r="O76" s="292"/>
    </row>
    <row r="77" spans="1:80" x14ac:dyDescent="0.2">
      <c r="A77" s="293">
        <v>21</v>
      </c>
      <c r="B77" s="294" t="s">
        <v>265</v>
      </c>
      <c r="C77" s="295" t="s">
        <v>266</v>
      </c>
      <c r="D77" s="296" t="s">
        <v>181</v>
      </c>
      <c r="E77" s="297">
        <v>0.13950000000000001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-1.5940000000000001</v>
      </c>
      <c r="K77" s="300">
        <f>E77*J77</f>
        <v>-0.22236300000000003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 x14ac:dyDescent="0.2">
      <c r="A78" s="301"/>
      <c r="B78" s="308"/>
      <c r="C78" s="309" t="s">
        <v>267</v>
      </c>
      <c r="D78" s="310"/>
      <c r="E78" s="311">
        <v>7.8799999999999995E-2</v>
      </c>
      <c r="F78" s="312"/>
      <c r="G78" s="313"/>
      <c r="H78" s="314"/>
      <c r="I78" s="306"/>
      <c r="J78" s="315"/>
      <c r="K78" s="306"/>
      <c r="M78" s="307" t="s">
        <v>267</v>
      </c>
      <c r="O78" s="292"/>
    </row>
    <row r="79" spans="1:80" x14ac:dyDescent="0.2">
      <c r="A79" s="301"/>
      <c r="B79" s="308"/>
      <c r="C79" s="309" t="s">
        <v>268</v>
      </c>
      <c r="D79" s="310"/>
      <c r="E79" s="311">
        <v>6.0699999999999997E-2</v>
      </c>
      <c r="F79" s="312"/>
      <c r="G79" s="313"/>
      <c r="H79" s="314"/>
      <c r="I79" s="306"/>
      <c r="J79" s="315"/>
      <c r="K79" s="306"/>
      <c r="M79" s="307" t="s">
        <v>268</v>
      </c>
      <c r="O79" s="292"/>
    </row>
    <row r="80" spans="1:80" x14ac:dyDescent="0.2">
      <c r="A80" s="316"/>
      <c r="B80" s="317" t="s">
        <v>101</v>
      </c>
      <c r="C80" s="318" t="s">
        <v>261</v>
      </c>
      <c r="D80" s="319"/>
      <c r="E80" s="320"/>
      <c r="F80" s="321"/>
      <c r="G80" s="322">
        <f>SUM(G74:G79)</f>
        <v>0</v>
      </c>
      <c r="H80" s="323"/>
      <c r="I80" s="324">
        <f>SUM(I74:I79)</f>
        <v>1.9200000000000003E-3</v>
      </c>
      <c r="J80" s="323"/>
      <c r="K80" s="324">
        <f>SUM(K74:K79)</f>
        <v>-3.1473629999999999</v>
      </c>
      <c r="O80" s="292">
        <v>4</v>
      </c>
      <c r="BA80" s="325">
        <f>SUM(BA74:BA79)</f>
        <v>0</v>
      </c>
      <c r="BB80" s="325">
        <f>SUM(BB74:BB79)</f>
        <v>0</v>
      </c>
      <c r="BC80" s="325">
        <f>SUM(BC74:BC79)</f>
        <v>0</v>
      </c>
      <c r="BD80" s="325">
        <f>SUM(BD74:BD79)</f>
        <v>0</v>
      </c>
      <c r="BE80" s="325">
        <f>SUM(BE74:BE79)</f>
        <v>0</v>
      </c>
    </row>
    <row r="81" spans="1:80" x14ac:dyDescent="0.2">
      <c r="A81" s="282" t="s">
        <v>97</v>
      </c>
      <c r="B81" s="283" t="s">
        <v>269</v>
      </c>
      <c r="C81" s="284" t="s">
        <v>270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 x14ac:dyDescent="0.2">
      <c r="A82" s="293">
        <v>22</v>
      </c>
      <c r="B82" s="294" t="s">
        <v>272</v>
      </c>
      <c r="C82" s="295" t="s">
        <v>273</v>
      </c>
      <c r="D82" s="296" t="s">
        <v>191</v>
      </c>
      <c r="E82" s="297">
        <v>165.3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-5.0000000000000001E-3</v>
      </c>
      <c r="K82" s="300">
        <f>E82*J82</f>
        <v>-0.82650000000000012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 x14ac:dyDescent="0.2">
      <c r="A83" s="301"/>
      <c r="B83" s="302"/>
      <c r="C83" s="303" t="s">
        <v>274</v>
      </c>
      <c r="D83" s="304"/>
      <c r="E83" s="304"/>
      <c r="F83" s="304"/>
      <c r="G83" s="305"/>
      <c r="I83" s="306"/>
      <c r="K83" s="306"/>
      <c r="L83" s="307" t="s">
        <v>274</v>
      </c>
      <c r="O83" s="292">
        <v>3</v>
      </c>
    </row>
    <row r="84" spans="1:80" x14ac:dyDescent="0.2">
      <c r="A84" s="301"/>
      <c r="B84" s="308"/>
      <c r="C84" s="309" t="s">
        <v>213</v>
      </c>
      <c r="D84" s="310"/>
      <c r="E84" s="311">
        <v>165.3</v>
      </c>
      <c r="F84" s="312"/>
      <c r="G84" s="313"/>
      <c r="H84" s="314"/>
      <c r="I84" s="306"/>
      <c r="J84" s="315"/>
      <c r="K84" s="306"/>
      <c r="M84" s="307" t="s">
        <v>213</v>
      </c>
      <c r="O84" s="292"/>
    </row>
    <row r="85" spans="1:80" x14ac:dyDescent="0.2">
      <c r="A85" s="293">
        <v>23</v>
      </c>
      <c r="B85" s="294" t="s">
        <v>275</v>
      </c>
      <c r="C85" s="295" t="s">
        <v>276</v>
      </c>
      <c r="D85" s="296" t="s">
        <v>191</v>
      </c>
      <c r="E85" s="297">
        <v>7.75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-5.8999999999999997E-2</v>
      </c>
      <c r="K85" s="300">
        <f>E85*J85</f>
        <v>-0.45724999999999999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 x14ac:dyDescent="0.2">
      <c r="A86" s="301"/>
      <c r="B86" s="302"/>
      <c r="C86" s="303" t="s">
        <v>277</v>
      </c>
      <c r="D86" s="304"/>
      <c r="E86" s="304"/>
      <c r="F86" s="304"/>
      <c r="G86" s="305"/>
      <c r="I86" s="306"/>
      <c r="K86" s="306"/>
      <c r="L86" s="307" t="s">
        <v>277</v>
      </c>
      <c r="O86" s="292">
        <v>3</v>
      </c>
    </row>
    <row r="87" spans="1:80" x14ac:dyDescent="0.2">
      <c r="A87" s="301"/>
      <c r="B87" s="308"/>
      <c r="C87" s="309" t="s">
        <v>208</v>
      </c>
      <c r="D87" s="310"/>
      <c r="E87" s="311">
        <v>7.75</v>
      </c>
      <c r="F87" s="312"/>
      <c r="G87" s="313"/>
      <c r="H87" s="314"/>
      <c r="I87" s="306"/>
      <c r="J87" s="315"/>
      <c r="K87" s="306"/>
      <c r="M87" s="307" t="s">
        <v>208</v>
      </c>
      <c r="O87" s="292"/>
    </row>
    <row r="88" spans="1:80" x14ac:dyDescent="0.2">
      <c r="A88" s="293">
        <v>24</v>
      </c>
      <c r="B88" s="294" t="s">
        <v>278</v>
      </c>
      <c r="C88" s="295" t="s">
        <v>279</v>
      </c>
      <c r="D88" s="296" t="s">
        <v>191</v>
      </c>
      <c r="E88" s="297">
        <v>9.7750000000000004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-1.4E-2</v>
      </c>
      <c r="K88" s="300">
        <f>E88*J88</f>
        <v>-0.13685</v>
      </c>
      <c r="O88" s="292">
        <v>2</v>
      </c>
      <c r="AA88" s="261">
        <v>1</v>
      </c>
      <c r="AB88" s="261">
        <v>0</v>
      </c>
      <c r="AC88" s="261">
        <v>0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0</v>
      </c>
    </row>
    <row r="89" spans="1:80" x14ac:dyDescent="0.2">
      <c r="A89" s="301"/>
      <c r="B89" s="308"/>
      <c r="C89" s="309" t="s">
        <v>208</v>
      </c>
      <c r="D89" s="310"/>
      <c r="E89" s="311">
        <v>7.75</v>
      </c>
      <c r="F89" s="312"/>
      <c r="G89" s="313"/>
      <c r="H89" s="314"/>
      <c r="I89" s="306"/>
      <c r="J89" s="315"/>
      <c r="K89" s="306"/>
      <c r="M89" s="307" t="s">
        <v>208</v>
      </c>
      <c r="O89" s="292"/>
    </row>
    <row r="90" spans="1:80" x14ac:dyDescent="0.2">
      <c r="A90" s="301"/>
      <c r="B90" s="308"/>
      <c r="C90" s="309" t="s">
        <v>209</v>
      </c>
      <c r="D90" s="310"/>
      <c r="E90" s="311">
        <v>2.0249999999999999</v>
      </c>
      <c r="F90" s="312"/>
      <c r="G90" s="313"/>
      <c r="H90" s="314"/>
      <c r="I90" s="306"/>
      <c r="J90" s="315"/>
      <c r="K90" s="306"/>
      <c r="M90" s="307" t="s">
        <v>209</v>
      </c>
      <c r="O90" s="292"/>
    </row>
    <row r="91" spans="1:80" x14ac:dyDescent="0.2">
      <c r="A91" s="316"/>
      <c r="B91" s="317" t="s">
        <v>101</v>
      </c>
      <c r="C91" s="318" t="s">
        <v>271</v>
      </c>
      <c r="D91" s="319"/>
      <c r="E91" s="320"/>
      <c r="F91" s="321"/>
      <c r="G91" s="322">
        <f>SUM(G81:G90)</f>
        <v>0</v>
      </c>
      <c r="H91" s="323"/>
      <c r="I91" s="324">
        <f>SUM(I81:I90)</f>
        <v>0</v>
      </c>
      <c r="J91" s="323"/>
      <c r="K91" s="324">
        <f>SUM(K81:K90)</f>
        <v>-1.4206000000000001</v>
      </c>
      <c r="O91" s="292">
        <v>4</v>
      </c>
      <c r="BA91" s="325">
        <f>SUM(BA81:BA90)</f>
        <v>0</v>
      </c>
      <c r="BB91" s="325">
        <f>SUM(BB81:BB90)</f>
        <v>0</v>
      </c>
      <c r="BC91" s="325">
        <f>SUM(BC81:BC90)</f>
        <v>0</v>
      </c>
      <c r="BD91" s="325">
        <f>SUM(BD81:BD90)</f>
        <v>0</v>
      </c>
      <c r="BE91" s="325">
        <f>SUM(BE81:BE90)</f>
        <v>0</v>
      </c>
    </row>
    <row r="92" spans="1:80" x14ac:dyDescent="0.2">
      <c r="A92" s="282" t="s">
        <v>97</v>
      </c>
      <c r="B92" s="283" t="s">
        <v>280</v>
      </c>
      <c r="C92" s="284" t="s">
        <v>281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 x14ac:dyDescent="0.2">
      <c r="A93" s="293">
        <v>25</v>
      </c>
      <c r="B93" s="294" t="s">
        <v>283</v>
      </c>
      <c r="C93" s="295" t="s">
        <v>284</v>
      </c>
      <c r="D93" s="296" t="s">
        <v>198</v>
      </c>
      <c r="E93" s="297">
        <v>87.711054015000002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/>
      <c r="K93" s="300">
        <f>E93*J93</f>
        <v>0</v>
      </c>
      <c r="O93" s="292">
        <v>2</v>
      </c>
      <c r="AA93" s="261">
        <v>7</v>
      </c>
      <c r="AB93" s="261">
        <v>1</v>
      </c>
      <c r="AC93" s="261">
        <v>2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7</v>
      </c>
      <c r="CB93" s="292">
        <v>1</v>
      </c>
    </row>
    <row r="94" spans="1:80" x14ac:dyDescent="0.2">
      <c r="A94" s="316"/>
      <c r="B94" s="317" t="s">
        <v>101</v>
      </c>
      <c r="C94" s="318" t="s">
        <v>282</v>
      </c>
      <c r="D94" s="319"/>
      <c r="E94" s="320"/>
      <c r="F94" s="321"/>
      <c r="G94" s="322">
        <f>SUM(G92:G93)</f>
        <v>0</v>
      </c>
      <c r="H94" s="323"/>
      <c r="I94" s="324">
        <f>SUM(I92:I93)</f>
        <v>0</v>
      </c>
      <c r="J94" s="323"/>
      <c r="K94" s="324">
        <f>SUM(K92:K93)</f>
        <v>0</v>
      </c>
      <c r="O94" s="292">
        <v>4</v>
      </c>
      <c r="BA94" s="325">
        <f>SUM(BA92:BA93)</f>
        <v>0</v>
      </c>
      <c r="BB94" s="325">
        <f>SUM(BB92:BB93)</f>
        <v>0</v>
      </c>
      <c r="BC94" s="325">
        <f>SUM(BC92:BC93)</f>
        <v>0</v>
      </c>
      <c r="BD94" s="325">
        <f>SUM(BD92:BD93)</f>
        <v>0</v>
      </c>
      <c r="BE94" s="325">
        <f>SUM(BE92:BE93)</f>
        <v>0</v>
      </c>
    </row>
    <row r="95" spans="1:80" x14ac:dyDescent="0.2">
      <c r="A95" s="282" t="s">
        <v>97</v>
      </c>
      <c r="B95" s="283" t="s">
        <v>285</v>
      </c>
      <c r="C95" s="284" t="s">
        <v>286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 x14ac:dyDescent="0.2">
      <c r="A96" s="293">
        <v>26</v>
      </c>
      <c r="B96" s="294" t="s">
        <v>288</v>
      </c>
      <c r="C96" s="295" t="s">
        <v>289</v>
      </c>
      <c r="D96" s="296" t="s">
        <v>191</v>
      </c>
      <c r="E96" s="297">
        <v>1771.8462</v>
      </c>
      <c r="F96" s="297">
        <v>0</v>
      </c>
      <c r="G96" s="298">
        <f>E96*F96</f>
        <v>0</v>
      </c>
      <c r="H96" s="299">
        <v>0</v>
      </c>
      <c r="I96" s="300">
        <f>E96*H96</f>
        <v>0</v>
      </c>
      <c r="J96" s="299">
        <v>-6.0000000000000001E-3</v>
      </c>
      <c r="K96" s="300">
        <f>E96*J96</f>
        <v>-10.6310772</v>
      </c>
      <c r="O96" s="292">
        <v>2</v>
      </c>
      <c r="AA96" s="261">
        <v>1</v>
      </c>
      <c r="AB96" s="261">
        <v>7</v>
      </c>
      <c r="AC96" s="261">
        <v>7</v>
      </c>
      <c r="AZ96" s="261">
        <v>2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7</v>
      </c>
    </row>
    <row r="97" spans="1:15" x14ac:dyDescent="0.2">
      <c r="A97" s="301"/>
      <c r="B97" s="302"/>
      <c r="C97" s="303"/>
      <c r="D97" s="304"/>
      <c r="E97" s="304"/>
      <c r="F97" s="304"/>
      <c r="G97" s="305"/>
      <c r="I97" s="306"/>
      <c r="K97" s="306"/>
      <c r="L97" s="307"/>
      <c r="O97" s="292">
        <v>3</v>
      </c>
    </row>
    <row r="98" spans="1:15" x14ac:dyDescent="0.2">
      <c r="A98" s="301"/>
      <c r="B98" s="308"/>
      <c r="C98" s="309" t="s">
        <v>290</v>
      </c>
      <c r="D98" s="310"/>
      <c r="E98" s="311">
        <v>39.255000000000003</v>
      </c>
      <c r="F98" s="312"/>
      <c r="G98" s="313"/>
      <c r="H98" s="314"/>
      <c r="I98" s="306"/>
      <c r="J98" s="315"/>
      <c r="K98" s="306"/>
      <c r="M98" s="307" t="s">
        <v>290</v>
      </c>
      <c r="O98" s="292"/>
    </row>
    <row r="99" spans="1:15" x14ac:dyDescent="0.2">
      <c r="A99" s="301"/>
      <c r="B99" s="308"/>
      <c r="C99" s="309" t="s">
        <v>291</v>
      </c>
      <c r="D99" s="310"/>
      <c r="E99" s="311">
        <v>11.2095</v>
      </c>
      <c r="F99" s="312"/>
      <c r="G99" s="313"/>
      <c r="H99" s="314"/>
      <c r="I99" s="306"/>
      <c r="J99" s="315"/>
      <c r="K99" s="306"/>
      <c r="M99" s="307" t="s">
        <v>291</v>
      </c>
      <c r="O99" s="292"/>
    </row>
    <row r="100" spans="1:15" x14ac:dyDescent="0.2">
      <c r="A100" s="301"/>
      <c r="B100" s="308"/>
      <c r="C100" s="309" t="s">
        <v>292</v>
      </c>
      <c r="D100" s="310"/>
      <c r="E100" s="311">
        <v>25.737500000000001</v>
      </c>
      <c r="F100" s="312"/>
      <c r="G100" s="313"/>
      <c r="H100" s="314"/>
      <c r="I100" s="306"/>
      <c r="J100" s="315"/>
      <c r="K100" s="306"/>
      <c r="M100" s="307" t="s">
        <v>292</v>
      </c>
      <c r="O100" s="292"/>
    </row>
    <row r="101" spans="1:15" x14ac:dyDescent="0.2">
      <c r="A101" s="301"/>
      <c r="B101" s="308"/>
      <c r="C101" s="309" t="s">
        <v>293</v>
      </c>
      <c r="D101" s="310"/>
      <c r="E101" s="311">
        <v>7.3319999999999999</v>
      </c>
      <c r="F101" s="312"/>
      <c r="G101" s="313"/>
      <c r="H101" s="314"/>
      <c r="I101" s="306"/>
      <c r="J101" s="315"/>
      <c r="K101" s="306"/>
      <c r="M101" s="307" t="s">
        <v>293</v>
      </c>
      <c r="O101" s="292"/>
    </row>
    <row r="102" spans="1:15" x14ac:dyDescent="0.2">
      <c r="A102" s="301"/>
      <c r="B102" s="308"/>
      <c r="C102" s="309" t="s">
        <v>294</v>
      </c>
      <c r="D102" s="310"/>
      <c r="E102" s="311">
        <v>23.801200000000001</v>
      </c>
      <c r="F102" s="312"/>
      <c r="G102" s="313"/>
      <c r="H102" s="314"/>
      <c r="I102" s="306"/>
      <c r="J102" s="315"/>
      <c r="K102" s="306"/>
      <c r="M102" s="307" t="s">
        <v>294</v>
      </c>
      <c r="O102" s="292"/>
    </row>
    <row r="103" spans="1:15" x14ac:dyDescent="0.2">
      <c r="A103" s="301"/>
      <c r="B103" s="308"/>
      <c r="C103" s="309" t="s">
        <v>295</v>
      </c>
      <c r="D103" s="310"/>
      <c r="E103" s="311">
        <v>45.14</v>
      </c>
      <c r="F103" s="312"/>
      <c r="G103" s="313"/>
      <c r="H103" s="314"/>
      <c r="I103" s="306"/>
      <c r="J103" s="315"/>
      <c r="K103" s="306"/>
      <c r="M103" s="307" t="s">
        <v>295</v>
      </c>
      <c r="O103" s="292"/>
    </row>
    <row r="104" spans="1:15" x14ac:dyDescent="0.2">
      <c r="A104" s="301"/>
      <c r="B104" s="308"/>
      <c r="C104" s="309" t="s">
        <v>296</v>
      </c>
      <c r="D104" s="310"/>
      <c r="E104" s="311">
        <v>61.659599999999998</v>
      </c>
      <c r="F104" s="312"/>
      <c r="G104" s="313"/>
      <c r="H104" s="314"/>
      <c r="I104" s="306"/>
      <c r="J104" s="315"/>
      <c r="K104" s="306"/>
      <c r="M104" s="307" t="s">
        <v>296</v>
      </c>
      <c r="O104" s="292"/>
    </row>
    <row r="105" spans="1:15" x14ac:dyDescent="0.2">
      <c r="A105" s="301"/>
      <c r="B105" s="308"/>
      <c r="C105" s="309" t="s">
        <v>297</v>
      </c>
      <c r="D105" s="310"/>
      <c r="E105" s="311">
        <v>51.307499999999997</v>
      </c>
      <c r="F105" s="312"/>
      <c r="G105" s="313"/>
      <c r="H105" s="314"/>
      <c r="I105" s="306"/>
      <c r="J105" s="315"/>
      <c r="K105" s="306"/>
      <c r="M105" s="307" t="s">
        <v>297</v>
      </c>
      <c r="O105" s="292"/>
    </row>
    <row r="106" spans="1:15" x14ac:dyDescent="0.2">
      <c r="A106" s="301"/>
      <c r="B106" s="308"/>
      <c r="C106" s="309" t="s">
        <v>298</v>
      </c>
      <c r="D106" s="310"/>
      <c r="E106" s="311">
        <v>123.372</v>
      </c>
      <c r="F106" s="312"/>
      <c r="G106" s="313"/>
      <c r="H106" s="314"/>
      <c r="I106" s="306"/>
      <c r="J106" s="315"/>
      <c r="K106" s="306"/>
      <c r="M106" s="307" t="s">
        <v>298</v>
      </c>
      <c r="O106" s="292"/>
    </row>
    <row r="107" spans="1:15" x14ac:dyDescent="0.2">
      <c r="A107" s="301"/>
      <c r="B107" s="308"/>
      <c r="C107" s="309" t="s">
        <v>299</v>
      </c>
      <c r="D107" s="310"/>
      <c r="E107" s="311">
        <v>150.3305</v>
      </c>
      <c r="F107" s="312"/>
      <c r="G107" s="313"/>
      <c r="H107" s="314"/>
      <c r="I107" s="306"/>
      <c r="J107" s="315"/>
      <c r="K107" s="306"/>
      <c r="M107" s="307" t="s">
        <v>299</v>
      </c>
      <c r="O107" s="292"/>
    </row>
    <row r="108" spans="1:15" x14ac:dyDescent="0.2">
      <c r="A108" s="301"/>
      <c r="B108" s="308"/>
      <c r="C108" s="309" t="s">
        <v>300</v>
      </c>
      <c r="D108" s="310"/>
      <c r="E108" s="311">
        <v>15.231999999999999</v>
      </c>
      <c r="F108" s="312"/>
      <c r="G108" s="313"/>
      <c r="H108" s="314"/>
      <c r="I108" s="306"/>
      <c r="J108" s="315"/>
      <c r="K108" s="306"/>
      <c r="M108" s="307" t="s">
        <v>300</v>
      </c>
      <c r="O108" s="292"/>
    </row>
    <row r="109" spans="1:15" x14ac:dyDescent="0.2">
      <c r="A109" s="301"/>
      <c r="B109" s="308"/>
      <c r="C109" s="309" t="s">
        <v>301</v>
      </c>
      <c r="D109" s="310"/>
      <c r="E109" s="311">
        <v>22.12</v>
      </c>
      <c r="F109" s="312"/>
      <c r="G109" s="313"/>
      <c r="H109" s="314"/>
      <c r="I109" s="306"/>
      <c r="J109" s="315"/>
      <c r="K109" s="306"/>
      <c r="M109" s="307" t="s">
        <v>301</v>
      </c>
      <c r="O109" s="292"/>
    </row>
    <row r="110" spans="1:15" x14ac:dyDescent="0.2">
      <c r="A110" s="301"/>
      <c r="B110" s="308"/>
      <c r="C110" s="309" t="s">
        <v>302</v>
      </c>
      <c r="D110" s="310"/>
      <c r="E110" s="311">
        <v>15.231999999999999</v>
      </c>
      <c r="F110" s="312"/>
      <c r="G110" s="313"/>
      <c r="H110" s="314"/>
      <c r="I110" s="306"/>
      <c r="J110" s="315"/>
      <c r="K110" s="306"/>
      <c r="M110" s="307" t="s">
        <v>302</v>
      </c>
      <c r="O110" s="292"/>
    </row>
    <row r="111" spans="1:15" x14ac:dyDescent="0.2">
      <c r="A111" s="301"/>
      <c r="B111" s="308"/>
      <c r="C111" s="309" t="s">
        <v>303</v>
      </c>
      <c r="D111" s="310"/>
      <c r="E111" s="311">
        <v>36.953299999999999</v>
      </c>
      <c r="F111" s="312"/>
      <c r="G111" s="313"/>
      <c r="H111" s="314"/>
      <c r="I111" s="306"/>
      <c r="J111" s="315"/>
      <c r="K111" s="306"/>
      <c r="M111" s="307" t="s">
        <v>303</v>
      </c>
      <c r="O111" s="292"/>
    </row>
    <row r="112" spans="1:15" x14ac:dyDescent="0.2">
      <c r="A112" s="301"/>
      <c r="B112" s="308"/>
      <c r="C112" s="309" t="s">
        <v>304</v>
      </c>
      <c r="D112" s="310"/>
      <c r="E112" s="311">
        <v>36.953299999999999</v>
      </c>
      <c r="F112" s="312"/>
      <c r="G112" s="313"/>
      <c r="H112" s="314"/>
      <c r="I112" s="306"/>
      <c r="J112" s="315"/>
      <c r="K112" s="306"/>
      <c r="M112" s="307" t="s">
        <v>304</v>
      </c>
      <c r="O112" s="292"/>
    </row>
    <row r="113" spans="1:15" x14ac:dyDescent="0.2">
      <c r="A113" s="301"/>
      <c r="B113" s="308"/>
      <c r="C113" s="309" t="s">
        <v>305</v>
      </c>
      <c r="D113" s="310"/>
      <c r="E113" s="311">
        <v>73.991500000000002</v>
      </c>
      <c r="F113" s="312"/>
      <c r="G113" s="313"/>
      <c r="H113" s="314"/>
      <c r="I113" s="306"/>
      <c r="J113" s="315"/>
      <c r="K113" s="306"/>
      <c r="M113" s="307" t="s">
        <v>305</v>
      </c>
      <c r="O113" s="292"/>
    </row>
    <row r="114" spans="1:15" x14ac:dyDescent="0.2">
      <c r="A114" s="301"/>
      <c r="B114" s="308"/>
      <c r="C114" s="309" t="s">
        <v>306</v>
      </c>
      <c r="D114" s="310"/>
      <c r="E114" s="311">
        <v>17.828600000000002</v>
      </c>
      <c r="F114" s="312"/>
      <c r="G114" s="313"/>
      <c r="H114" s="314"/>
      <c r="I114" s="306"/>
      <c r="J114" s="315"/>
      <c r="K114" s="306"/>
      <c r="M114" s="307" t="s">
        <v>306</v>
      </c>
      <c r="O114" s="292"/>
    </row>
    <row r="115" spans="1:15" x14ac:dyDescent="0.2">
      <c r="A115" s="301"/>
      <c r="B115" s="308"/>
      <c r="C115" s="309" t="s">
        <v>307</v>
      </c>
      <c r="D115" s="310"/>
      <c r="E115" s="311">
        <v>123.51</v>
      </c>
      <c r="F115" s="312"/>
      <c r="G115" s="313"/>
      <c r="H115" s="314"/>
      <c r="I115" s="306"/>
      <c r="J115" s="315"/>
      <c r="K115" s="306"/>
      <c r="M115" s="307" t="s">
        <v>307</v>
      </c>
      <c r="O115" s="292"/>
    </row>
    <row r="116" spans="1:15" x14ac:dyDescent="0.2">
      <c r="A116" s="301"/>
      <c r="B116" s="308"/>
      <c r="C116" s="309" t="s">
        <v>308</v>
      </c>
      <c r="D116" s="310"/>
      <c r="E116" s="311">
        <v>149.90629999999999</v>
      </c>
      <c r="F116" s="312"/>
      <c r="G116" s="313"/>
      <c r="H116" s="314"/>
      <c r="I116" s="306"/>
      <c r="J116" s="315"/>
      <c r="K116" s="306"/>
      <c r="M116" s="307" t="s">
        <v>308</v>
      </c>
      <c r="O116" s="292"/>
    </row>
    <row r="117" spans="1:15" x14ac:dyDescent="0.2">
      <c r="A117" s="301"/>
      <c r="B117" s="308"/>
      <c r="C117" s="309" t="s">
        <v>309</v>
      </c>
      <c r="D117" s="310"/>
      <c r="E117" s="311">
        <v>23.801200000000001</v>
      </c>
      <c r="F117" s="312"/>
      <c r="G117" s="313"/>
      <c r="H117" s="314"/>
      <c r="I117" s="306"/>
      <c r="J117" s="315"/>
      <c r="K117" s="306"/>
      <c r="M117" s="307" t="s">
        <v>309</v>
      </c>
      <c r="O117" s="292"/>
    </row>
    <row r="118" spans="1:15" x14ac:dyDescent="0.2">
      <c r="A118" s="301"/>
      <c r="B118" s="308"/>
      <c r="C118" s="309" t="s">
        <v>310</v>
      </c>
      <c r="D118" s="310"/>
      <c r="E118" s="311">
        <v>24.183</v>
      </c>
      <c r="F118" s="312"/>
      <c r="G118" s="313"/>
      <c r="H118" s="314"/>
      <c r="I118" s="306"/>
      <c r="J118" s="315"/>
      <c r="K118" s="306"/>
      <c r="M118" s="307" t="s">
        <v>310</v>
      </c>
      <c r="O118" s="292"/>
    </row>
    <row r="119" spans="1:15" x14ac:dyDescent="0.2">
      <c r="A119" s="301"/>
      <c r="B119" s="308"/>
      <c r="C119" s="309" t="s">
        <v>311</v>
      </c>
      <c r="D119" s="310"/>
      <c r="E119" s="311">
        <v>11.6325</v>
      </c>
      <c r="F119" s="312"/>
      <c r="G119" s="313"/>
      <c r="H119" s="314"/>
      <c r="I119" s="306"/>
      <c r="J119" s="315"/>
      <c r="K119" s="306"/>
      <c r="M119" s="307" t="s">
        <v>311</v>
      </c>
      <c r="O119" s="292"/>
    </row>
    <row r="120" spans="1:15" x14ac:dyDescent="0.2">
      <c r="A120" s="301"/>
      <c r="B120" s="308"/>
      <c r="C120" s="309" t="s">
        <v>312</v>
      </c>
      <c r="D120" s="310"/>
      <c r="E120" s="311">
        <v>38.848300000000002</v>
      </c>
      <c r="F120" s="312"/>
      <c r="G120" s="313"/>
      <c r="H120" s="314"/>
      <c r="I120" s="306"/>
      <c r="J120" s="315"/>
      <c r="K120" s="306"/>
      <c r="M120" s="307" t="s">
        <v>312</v>
      </c>
      <c r="O120" s="292"/>
    </row>
    <row r="121" spans="1:15" x14ac:dyDescent="0.2">
      <c r="A121" s="301"/>
      <c r="B121" s="308"/>
      <c r="C121" s="309" t="s">
        <v>313</v>
      </c>
      <c r="D121" s="310"/>
      <c r="E121" s="311">
        <v>11.6325</v>
      </c>
      <c r="F121" s="312"/>
      <c r="G121" s="313"/>
      <c r="H121" s="314"/>
      <c r="I121" s="306"/>
      <c r="J121" s="315"/>
      <c r="K121" s="306"/>
      <c r="M121" s="307" t="s">
        <v>313</v>
      </c>
      <c r="O121" s="292"/>
    </row>
    <row r="122" spans="1:15" x14ac:dyDescent="0.2">
      <c r="A122" s="301"/>
      <c r="B122" s="308"/>
      <c r="C122" s="309" t="s">
        <v>314</v>
      </c>
      <c r="D122" s="310"/>
      <c r="E122" s="311">
        <v>24.6921</v>
      </c>
      <c r="F122" s="312"/>
      <c r="G122" s="313"/>
      <c r="H122" s="314"/>
      <c r="I122" s="306"/>
      <c r="J122" s="315"/>
      <c r="K122" s="306"/>
      <c r="M122" s="307" t="s">
        <v>314</v>
      </c>
      <c r="O122" s="292"/>
    </row>
    <row r="123" spans="1:15" x14ac:dyDescent="0.2">
      <c r="A123" s="301"/>
      <c r="B123" s="308"/>
      <c r="C123" s="309" t="s">
        <v>315</v>
      </c>
      <c r="D123" s="310"/>
      <c r="E123" s="311">
        <v>11.6325</v>
      </c>
      <c r="F123" s="312"/>
      <c r="G123" s="313"/>
      <c r="H123" s="314"/>
      <c r="I123" s="306"/>
      <c r="J123" s="315"/>
      <c r="K123" s="306"/>
      <c r="M123" s="307" t="s">
        <v>315</v>
      </c>
      <c r="O123" s="292"/>
    </row>
    <row r="124" spans="1:15" x14ac:dyDescent="0.2">
      <c r="A124" s="301"/>
      <c r="B124" s="308"/>
      <c r="C124" s="309" t="s">
        <v>316</v>
      </c>
      <c r="D124" s="310"/>
      <c r="E124" s="311">
        <v>34.563299999999998</v>
      </c>
      <c r="F124" s="312"/>
      <c r="G124" s="313"/>
      <c r="H124" s="314"/>
      <c r="I124" s="306"/>
      <c r="J124" s="315"/>
      <c r="K124" s="306"/>
      <c r="M124" s="307" t="s">
        <v>316</v>
      </c>
      <c r="O124" s="292"/>
    </row>
    <row r="125" spans="1:15" x14ac:dyDescent="0.2">
      <c r="A125" s="301"/>
      <c r="B125" s="308"/>
      <c r="C125" s="309" t="s">
        <v>317</v>
      </c>
      <c r="D125" s="310"/>
      <c r="E125" s="311">
        <v>8.01</v>
      </c>
      <c r="F125" s="312"/>
      <c r="G125" s="313"/>
      <c r="H125" s="314"/>
      <c r="I125" s="306"/>
      <c r="J125" s="315"/>
      <c r="K125" s="306"/>
      <c r="M125" s="307" t="s">
        <v>317</v>
      </c>
      <c r="O125" s="292"/>
    </row>
    <row r="126" spans="1:15" x14ac:dyDescent="0.2">
      <c r="A126" s="301"/>
      <c r="B126" s="308"/>
      <c r="C126" s="309" t="s">
        <v>318</v>
      </c>
      <c r="D126" s="310"/>
      <c r="E126" s="311">
        <v>8.01</v>
      </c>
      <c r="F126" s="312"/>
      <c r="G126" s="313"/>
      <c r="H126" s="314"/>
      <c r="I126" s="306"/>
      <c r="J126" s="315"/>
      <c r="K126" s="306"/>
      <c r="M126" s="307" t="s">
        <v>318</v>
      </c>
      <c r="O126" s="292"/>
    </row>
    <row r="127" spans="1:15" x14ac:dyDescent="0.2">
      <c r="A127" s="301"/>
      <c r="B127" s="308"/>
      <c r="C127" s="309" t="s">
        <v>319</v>
      </c>
      <c r="D127" s="310"/>
      <c r="E127" s="311">
        <v>43.727400000000003</v>
      </c>
      <c r="F127" s="312"/>
      <c r="G127" s="313"/>
      <c r="H127" s="314"/>
      <c r="I127" s="306"/>
      <c r="J127" s="315"/>
      <c r="K127" s="306"/>
      <c r="M127" s="307" t="s">
        <v>319</v>
      </c>
      <c r="O127" s="292"/>
    </row>
    <row r="128" spans="1:15" x14ac:dyDescent="0.2">
      <c r="A128" s="301"/>
      <c r="B128" s="308"/>
      <c r="C128" s="309" t="s">
        <v>320</v>
      </c>
      <c r="D128" s="310"/>
      <c r="E128" s="311">
        <v>61.659599999999998</v>
      </c>
      <c r="F128" s="312"/>
      <c r="G128" s="313"/>
      <c r="H128" s="314"/>
      <c r="I128" s="306"/>
      <c r="J128" s="315"/>
      <c r="K128" s="306"/>
      <c r="M128" s="307" t="s">
        <v>320</v>
      </c>
      <c r="O128" s="292"/>
    </row>
    <row r="129" spans="1:15" x14ac:dyDescent="0.2">
      <c r="A129" s="301"/>
      <c r="B129" s="308"/>
      <c r="C129" s="309" t="s">
        <v>321</v>
      </c>
      <c r="D129" s="310"/>
      <c r="E129" s="311">
        <v>45.325400000000002</v>
      </c>
      <c r="F129" s="312"/>
      <c r="G129" s="313"/>
      <c r="H129" s="314"/>
      <c r="I129" s="306"/>
      <c r="J129" s="315"/>
      <c r="K129" s="306"/>
      <c r="M129" s="307" t="s">
        <v>321</v>
      </c>
      <c r="O129" s="292"/>
    </row>
    <row r="130" spans="1:15" x14ac:dyDescent="0.2">
      <c r="A130" s="301"/>
      <c r="B130" s="308"/>
      <c r="C130" s="309" t="s">
        <v>322</v>
      </c>
      <c r="D130" s="310"/>
      <c r="E130" s="311">
        <v>4.1577999999999999</v>
      </c>
      <c r="F130" s="312"/>
      <c r="G130" s="313"/>
      <c r="H130" s="314"/>
      <c r="I130" s="306"/>
      <c r="J130" s="315"/>
      <c r="K130" s="306"/>
      <c r="M130" s="307" t="s">
        <v>322</v>
      </c>
      <c r="O130" s="292"/>
    </row>
    <row r="131" spans="1:15" x14ac:dyDescent="0.2">
      <c r="A131" s="301"/>
      <c r="B131" s="308"/>
      <c r="C131" s="309" t="s">
        <v>323</v>
      </c>
      <c r="D131" s="310"/>
      <c r="E131" s="311">
        <v>12.445</v>
      </c>
      <c r="F131" s="312"/>
      <c r="G131" s="313"/>
      <c r="H131" s="314"/>
      <c r="I131" s="306"/>
      <c r="J131" s="315"/>
      <c r="K131" s="306"/>
      <c r="M131" s="307" t="s">
        <v>323</v>
      </c>
      <c r="O131" s="292"/>
    </row>
    <row r="132" spans="1:15" x14ac:dyDescent="0.2">
      <c r="A132" s="301"/>
      <c r="B132" s="308"/>
      <c r="C132" s="309" t="s">
        <v>324</v>
      </c>
      <c r="D132" s="310"/>
      <c r="E132" s="311">
        <v>2.9274</v>
      </c>
      <c r="F132" s="312"/>
      <c r="G132" s="313"/>
      <c r="H132" s="314"/>
      <c r="I132" s="306"/>
      <c r="J132" s="315"/>
      <c r="K132" s="306"/>
      <c r="M132" s="307" t="s">
        <v>324</v>
      </c>
      <c r="O132" s="292"/>
    </row>
    <row r="133" spans="1:15" x14ac:dyDescent="0.2">
      <c r="A133" s="301"/>
      <c r="B133" s="308"/>
      <c r="C133" s="309" t="s">
        <v>325</v>
      </c>
      <c r="D133" s="310"/>
      <c r="E133" s="311">
        <v>12.558199999999999</v>
      </c>
      <c r="F133" s="312"/>
      <c r="G133" s="313"/>
      <c r="H133" s="314"/>
      <c r="I133" s="306"/>
      <c r="J133" s="315"/>
      <c r="K133" s="306"/>
      <c r="M133" s="307" t="s">
        <v>325</v>
      </c>
      <c r="O133" s="292"/>
    </row>
    <row r="134" spans="1:15" x14ac:dyDescent="0.2">
      <c r="A134" s="301"/>
      <c r="B134" s="308"/>
      <c r="C134" s="309" t="s">
        <v>326</v>
      </c>
      <c r="D134" s="310"/>
      <c r="E134" s="311">
        <v>4.0164</v>
      </c>
      <c r="F134" s="312"/>
      <c r="G134" s="313"/>
      <c r="H134" s="314"/>
      <c r="I134" s="306"/>
      <c r="J134" s="315"/>
      <c r="K134" s="306"/>
      <c r="M134" s="307" t="s">
        <v>326</v>
      </c>
      <c r="O134" s="292"/>
    </row>
    <row r="135" spans="1:15" x14ac:dyDescent="0.2">
      <c r="A135" s="301"/>
      <c r="B135" s="308"/>
      <c r="C135" s="309" t="s">
        <v>327</v>
      </c>
      <c r="D135" s="310"/>
      <c r="E135" s="311">
        <v>12.5158</v>
      </c>
      <c r="F135" s="312"/>
      <c r="G135" s="313"/>
      <c r="H135" s="314"/>
      <c r="I135" s="306"/>
      <c r="J135" s="315"/>
      <c r="K135" s="306"/>
      <c r="M135" s="307" t="s">
        <v>327</v>
      </c>
      <c r="O135" s="292"/>
    </row>
    <row r="136" spans="1:15" x14ac:dyDescent="0.2">
      <c r="A136" s="301"/>
      <c r="B136" s="308"/>
      <c r="C136" s="309" t="s">
        <v>328</v>
      </c>
      <c r="D136" s="310"/>
      <c r="E136" s="311">
        <v>24.918399999999998</v>
      </c>
      <c r="F136" s="312"/>
      <c r="G136" s="313"/>
      <c r="H136" s="314"/>
      <c r="I136" s="306"/>
      <c r="J136" s="315"/>
      <c r="K136" s="306"/>
      <c r="M136" s="307" t="s">
        <v>328</v>
      </c>
      <c r="O136" s="292"/>
    </row>
    <row r="137" spans="1:15" x14ac:dyDescent="0.2">
      <c r="A137" s="301"/>
      <c r="B137" s="308"/>
      <c r="C137" s="309" t="s">
        <v>329</v>
      </c>
      <c r="D137" s="310"/>
      <c r="E137" s="311">
        <v>17.776599999999998</v>
      </c>
      <c r="F137" s="312"/>
      <c r="G137" s="313"/>
      <c r="H137" s="314"/>
      <c r="I137" s="306"/>
      <c r="J137" s="315"/>
      <c r="K137" s="306"/>
      <c r="M137" s="307" t="s">
        <v>329</v>
      </c>
      <c r="O137" s="292"/>
    </row>
    <row r="138" spans="1:15" x14ac:dyDescent="0.2">
      <c r="A138" s="301"/>
      <c r="B138" s="308"/>
      <c r="C138" s="309" t="s">
        <v>330</v>
      </c>
      <c r="D138" s="310"/>
      <c r="E138" s="311">
        <v>4.8224999999999998</v>
      </c>
      <c r="F138" s="312"/>
      <c r="G138" s="313"/>
      <c r="H138" s="314"/>
      <c r="I138" s="306"/>
      <c r="J138" s="315"/>
      <c r="K138" s="306"/>
      <c r="M138" s="307" t="s">
        <v>330</v>
      </c>
      <c r="O138" s="292"/>
    </row>
    <row r="139" spans="1:15" x14ac:dyDescent="0.2">
      <c r="A139" s="301"/>
      <c r="B139" s="308"/>
      <c r="C139" s="309" t="s">
        <v>331</v>
      </c>
      <c r="D139" s="310"/>
      <c r="E139" s="311">
        <v>4.8224999999999998</v>
      </c>
      <c r="F139" s="312"/>
      <c r="G139" s="313"/>
      <c r="H139" s="314"/>
      <c r="I139" s="306"/>
      <c r="J139" s="315"/>
      <c r="K139" s="306"/>
      <c r="M139" s="307" t="s">
        <v>331</v>
      </c>
      <c r="O139" s="292"/>
    </row>
    <row r="140" spans="1:15" x14ac:dyDescent="0.2">
      <c r="A140" s="301"/>
      <c r="B140" s="308"/>
      <c r="C140" s="309" t="s">
        <v>332</v>
      </c>
      <c r="D140" s="310"/>
      <c r="E140" s="311">
        <v>16.0654</v>
      </c>
      <c r="F140" s="312"/>
      <c r="G140" s="313"/>
      <c r="H140" s="314"/>
      <c r="I140" s="306"/>
      <c r="J140" s="315"/>
      <c r="K140" s="306"/>
      <c r="M140" s="307" t="s">
        <v>332</v>
      </c>
      <c r="O140" s="292"/>
    </row>
    <row r="141" spans="1:15" x14ac:dyDescent="0.2">
      <c r="A141" s="301"/>
      <c r="B141" s="308"/>
      <c r="C141" s="309" t="s">
        <v>333</v>
      </c>
      <c r="D141" s="310"/>
      <c r="E141" s="311">
        <v>8.4003999999999994</v>
      </c>
      <c r="F141" s="312"/>
      <c r="G141" s="313"/>
      <c r="H141" s="314"/>
      <c r="I141" s="306"/>
      <c r="J141" s="315"/>
      <c r="K141" s="306"/>
      <c r="M141" s="307" t="s">
        <v>333</v>
      </c>
      <c r="O141" s="292"/>
    </row>
    <row r="142" spans="1:15" x14ac:dyDescent="0.2">
      <c r="A142" s="301"/>
      <c r="B142" s="308"/>
      <c r="C142" s="309" t="s">
        <v>334</v>
      </c>
      <c r="D142" s="310"/>
      <c r="E142" s="311">
        <v>8.4003999999999994</v>
      </c>
      <c r="F142" s="312"/>
      <c r="G142" s="313"/>
      <c r="H142" s="314"/>
      <c r="I142" s="306"/>
      <c r="J142" s="315"/>
      <c r="K142" s="306"/>
      <c r="M142" s="307" t="s">
        <v>334</v>
      </c>
      <c r="O142" s="292"/>
    </row>
    <row r="143" spans="1:15" x14ac:dyDescent="0.2">
      <c r="A143" s="301"/>
      <c r="B143" s="308"/>
      <c r="C143" s="309" t="s">
        <v>335</v>
      </c>
      <c r="D143" s="310"/>
      <c r="E143" s="311">
        <v>16.0654</v>
      </c>
      <c r="F143" s="312"/>
      <c r="G143" s="313"/>
      <c r="H143" s="314"/>
      <c r="I143" s="306"/>
      <c r="J143" s="315"/>
      <c r="K143" s="306"/>
      <c r="M143" s="307" t="s">
        <v>335</v>
      </c>
      <c r="O143" s="292"/>
    </row>
    <row r="144" spans="1:15" x14ac:dyDescent="0.2">
      <c r="A144" s="301"/>
      <c r="B144" s="308"/>
      <c r="C144" s="309" t="s">
        <v>336</v>
      </c>
      <c r="D144" s="310"/>
      <c r="E144" s="311">
        <v>4.8224999999999998</v>
      </c>
      <c r="F144" s="312"/>
      <c r="G144" s="313"/>
      <c r="H144" s="314"/>
      <c r="I144" s="306"/>
      <c r="J144" s="315"/>
      <c r="K144" s="306"/>
      <c r="M144" s="307" t="s">
        <v>336</v>
      </c>
      <c r="O144" s="292"/>
    </row>
    <row r="145" spans="1:80" x14ac:dyDescent="0.2">
      <c r="A145" s="301"/>
      <c r="B145" s="308"/>
      <c r="C145" s="309" t="s">
        <v>337</v>
      </c>
      <c r="D145" s="310"/>
      <c r="E145" s="311">
        <v>4.8224999999999998</v>
      </c>
      <c r="F145" s="312"/>
      <c r="G145" s="313"/>
      <c r="H145" s="314"/>
      <c r="I145" s="306"/>
      <c r="J145" s="315"/>
      <c r="K145" s="306"/>
      <c r="M145" s="307" t="s">
        <v>337</v>
      </c>
      <c r="O145" s="292"/>
    </row>
    <row r="146" spans="1:80" x14ac:dyDescent="0.2">
      <c r="A146" s="301"/>
      <c r="B146" s="308"/>
      <c r="C146" s="309" t="s">
        <v>338</v>
      </c>
      <c r="D146" s="310"/>
      <c r="E146" s="311">
        <v>41.625</v>
      </c>
      <c r="F146" s="312"/>
      <c r="G146" s="313"/>
      <c r="H146" s="314"/>
      <c r="I146" s="306"/>
      <c r="J146" s="315"/>
      <c r="K146" s="306"/>
      <c r="M146" s="307" t="s">
        <v>338</v>
      </c>
      <c r="O146" s="292"/>
    </row>
    <row r="147" spans="1:80" x14ac:dyDescent="0.2">
      <c r="A147" s="301"/>
      <c r="B147" s="308"/>
      <c r="C147" s="309" t="s">
        <v>339</v>
      </c>
      <c r="D147" s="310"/>
      <c r="E147" s="311">
        <v>18.596900000000002</v>
      </c>
      <c r="F147" s="312"/>
      <c r="G147" s="313"/>
      <c r="H147" s="314"/>
      <c r="I147" s="306"/>
      <c r="J147" s="315"/>
      <c r="K147" s="306"/>
      <c r="M147" s="307" t="s">
        <v>339</v>
      </c>
      <c r="O147" s="292"/>
    </row>
    <row r="148" spans="1:80" x14ac:dyDescent="0.2">
      <c r="A148" s="301"/>
      <c r="B148" s="308"/>
      <c r="C148" s="309" t="s">
        <v>340</v>
      </c>
      <c r="D148" s="310"/>
      <c r="E148" s="311">
        <v>40.145000000000003</v>
      </c>
      <c r="F148" s="312"/>
      <c r="G148" s="313"/>
      <c r="H148" s="314"/>
      <c r="I148" s="306"/>
      <c r="J148" s="315"/>
      <c r="K148" s="306"/>
      <c r="M148" s="307" t="s">
        <v>340</v>
      </c>
      <c r="O148" s="292"/>
    </row>
    <row r="149" spans="1:80" x14ac:dyDescent="0.2">
      <c r="A149" s="301"/>
      <c r="B149" s="308"/>
      <c r="C149" s="309" t="s">
        <v>341</v>
      </c>
      <c r="D149" s="310"/>
      <c r="E149" s="311">
        <v>17.507899999999999</v>
      </c>
      <c r="F149" s="312"/>
      <c r="G149" s="313"/>
      <c r="H149" s="314"/>
      <c r="I149" s="306"/>
      <c r="J149" s="315"/>
      <c r="K149" s="306"/>
      <c r="M149" s="307" t="s">
        <v>341</v>
      </c>
      <c r="O149" s="292"/>
    </row>
    <row r="150" spans="1:80" x14ac:dyDescent="0.2">
      <c r="A150" s="301"/>
      <c r="B150" s="308"/>
      <c r="C150" s="309" t="s">
        <v>342</v>
      </c>
      <c r="D150" s="310"/>
      <c r="E150" s="311">
        <v>34.83</v>
      </c>
      <c r="F150" s="312"/>
      <c r="G150" s="313"/>
      <c r="H150" s="314"/>
      <c r="I150" s="306"/>
      <c r="J150" s="315"/>
      <c r="K150" s="306"/>
      <c r="M150" s="307" t="s">
        <v>342</v>
      </c>
      <c r="O150" s="292"/>
    </row>
    <row r="151" spans="1:80" x14ac:dyDescent="0.2">
      <c r="A151" s="301"/>
      <c r="B151" s="308"/>
      <c r="C151" s="309" t="s">
        <v>343</v>
      </c>
      <c r="D151" s="310"/>
      <c r="E151" s="311">
        <v>12.586499999999999</v>
      </c>
      <c r="F151" s="312"/>
      <c r="G151" s="313"/>
      <c r="H151" s="314"/>
      <c r="I151" s="306"/>
      <c r="J151" s="315"/>
      <c r="K151" s="306"/>
      <c r="M151" s="307" t="s">
        <v>343</v>
      </c>
      <c r="O151" s="292"/>
    </row>
    <row r="152" spans="1:80" x14ac:dyDescent="0.2">
      <c r="A152" s="301"/>
      <c r="B152" s="308"/>
      <c r="C152" s="309" t="s">
        <v>344</v>
      </c>
      <c r="D152" s="310"/>
      <c r="E152" s="311">
        <v>17.390999999999998</v>
      </c>
      <c r="F152" s="312"/>
      <c r="G152" s="313"/>
      <c r="H152" s="314"/>
      <c r="I152" s="306"/>
      <c r="J152" s="315"/>
      <c r="K152" s="306"/>
      <c r="M152" s="307" t="s">
        <v>344</v>
      </c>
      <c r="O152" s="292"/>
    </row>
    <row r="153" spans="1:80" x14ac:dyDescent="0.2">
      <c r="A153" s="301"/>
      <c r="B153" s="308"/>
      <c r="C153" s="309" t="s">
        <v>345</v>
      </c>
      <c r="D153" s="310"/>
      <c r="E153" s="311">
        <v>17.390999999999998</v>
      </c>
      <c r="F153" s="312"/>
      <c r="G153" s="313"/>
      <c r="H153" s="314"/>
      <c r="I153" s="306"/>
      <c r="J153" s="315"/>
      <c r="K153" s="306"/>
      <c r="M153" s="307" t="s">
        <v>345</v>
      </c>
      <c r="O153" s="292"/>
    </row>
    <row r="154" spans="1:80" x14ac:dyDescent="0.2">
      <c r="A154" s="301"/>
      <c r="B154" s="308"/>
      <c r="C154" s="309" t="s">
        <v>346</v>
      </c>
      <c r="D154" s="310"/>
      <c r="E154" s="311">
        <v>12.586499999999999</v>
      </c>
      <c r="F154" s="312"/>
      <c r="G154" s="313"/>
      <c r="H154" s="314"/>
      <c r="I154" s="306"/>
      <c r="J154" s="315"/>
      <c r="K154" s="306"/>
      <c r="M154" s="307" t="s">
        <v>346</v>
      </c>
      <c r="O154" s="292"/>
    </row>
    <row r="155" spans="1:80" x14ac:dyDescent="0.2">
      <c r="A155" s="301"/>
      <c r="B155" s="308"/>
      <c r="C155" s="309" t="s">
        <v>347</v>
      </c>
      <c r="D155" s="310"/>
      <c r="E155" s="311">
        <v>21.06</v>
      </c>
      <c r="F155" s="312"/>
      <c r="G155" s="313"/>
      <c r="H155" s="314"/>
      <c r="I155" s="306"/>
      <c r="J155" s="315"/>
      <c r="K155" s="306"/>
      <c r="M155" s="307" t="s">
        <v>347</v>
      </c>
      <c r="O155" s="292"/>
    </row>
    <row r="156" spans="1:80" ht="22.5" x14ac:dyDescent="0.2">
      <c r="A156" s="293">
        <v>27</v>
      </c>
      <c r="B156" s="294" t="s">
        <v>348</v>
      </c>
      <c r="C156" s="295" t="s">
        <v>349</v>
      </c>
      <c r="D156" s="296" t="s">
        <v>191</v>
      </c>
      <c r="E156" s="297">
        <v>1771.8462</v>
      </c>
      <c r="F156" s="297">
        <v>0</v>
      </c>
      <c r="G156" s="298">
        <f>E156*F156</f>
        <v>0</v>
      </c>
      <c r="H156" s="299">
        <v>0</v>
      </c>
      <c r="I156" s="300">
        <f>E156*H156</f>
        <v>0</v>
      </c>
      <c r="J156" s="299">
        <v>-6.0000000000000001E-3</v>
      </c>
      <c r="K156" s="300">
        <f>E156*J156</f>
        <v>-10.6310772</v>
      </c>
      <c r="O156" s="292">
        <v>2</v>
      </c>
      <c r="AA156" s="261">
        <v>1</v>
      </c>
      <c r="AB156" s="261">
        <v>0</v>
      </c>
      <c r="AC156" s="261">
        <v>0</v>
      </c>
      <c r="AZ156" s="261">
        <v>2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0</v>
      </c>
    </row>
    <row r="157" spans="1:80" x14ac:dyDescent="0.2">
      <c r="A157" s="301"/>
      <c r="B157" s="308"/>
      <c r="C157" s="309" t="s">
        <v>350</v>
      </c>
      <c r="D157" s="310"/>
      <c r="E157" s="311">
        <v>1771.8462</v>
      </c>
      <c r="F157" s="312"/>
      <c r="G157" s="313"/>
      <c r="H157" s="314"/>
      <c r="I157" s="306"/>
      <c r="J157" s="315"/>
      <c r="K157" s="306"/>
      <c r="M157" s="336">
        <v>17718462</v>
      </c>
      <c r="O157" s="292"/>
    </row>
    <row r="158" spans="1:80" ht="22.5" x14ac:dyDescent="0.2">
      <c r="A158" s="293">
        <v>28</v>
      </c>
      <c r="B158" s="294" t="s">
        <v>351</v>
      </c>
      <c r="C158" s="295" t="s">
        <v>352</v>
      </c>
      <c r="D158" s="296" t="s">
        <v>191</v>
      </c>
      <c r="E158" s="297">
        <v>177.18459999999999</v>
      </c>
      <c r="F158" s="297">
        <v>0</v>
      </c>
      <c r="G158" s="298">
        <f>E158*F158</f>
        <v>0</v>
      </c>
      <c r="H158" s="299">
        <v>0</v>
      </c>
      <c r="I158" s="300">
        <f>E158*H158</f>
        <v>0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7</v>
      </c>
      <c r="AC158" s="261">
        <v>7</v>
      </c>
      <c r="AZ158" s="261">
        <v>2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7</v>
      </c>
    </row>
    <row r="159" spans="1:80" x14ac:dyDescent="0.2">
      <c r="A159" s="301"/>
      <c r="B159" s="308"/>
      <c r="C159" s="309" t="s">
        <v>353</v>
      </c>
      <c r="D159" s="310"/>
      <c r="E159" s="311">
        <v>177.18459999999999</v>
      </c>
      <c r="F159" s="312"/>
      <c r="G159" s="313"/>
      <c r="H159" s="314"/>
      <c r="I159" s="306"/>
      <c r="J159" s="315"/>
      <c r="K159" s="306"/>
      <c r="M159" s="307" t="s">
        <v>353</v>
      </c>
      <c r="O159" s="292"/>
    </row>
    <row r="160" spans="1:80" ht="22.5" x14ac:dyDescent="0.2">
      <c r="A160" s="293">
        <v>29</v>
      </c>
      <c r="B160" s="294" t="s">
        <v>354</v>
      </c>
      <c r="C160" s="295" t="s">
        <v>355</v>
      </c>
      <c r="D160" s="296" t="s">
        <v>191</v>
      </c>
      <c r="E160" s="297">
        <v>1240.2923000000001</v>
      </c>
      <c r="F160" s="297">
        <v>0</v>
      </c>
      <c r="G160" s="298">
        <f>E160*F160</f>
        <v>0</v>
      </c>
      <c r="H160" s="299">
        <v>0</v>
      </c>
      <c r="I160" s="300">
        <f>E160*H160</f>
        <v>0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7</v>
      </c>
      <c r="AC160" s="261">
        <v>7</v>
      </c>
      <c r="AZ160" s="261">
        <v>2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7</v>
      </c>
    </row>
    <row r="161" spans="1:80" x14ac:dyDescent="0.2">
      <c r="A161" s="301"/>
      <c r="B161" s="308"/>
      <c r="C161" s="309" t="s">
        <v>356</v>
      </c>
      <c r="D161" s="310"/>
      <c r="E161" s="311">
        <v>1240.2923000000001</v>
      </c>
      <c r="F161" s="312"/>
      <c r="G161" s="313"/>
      <c r="H161" s="314"/>
      <c r="I161" s="306"/>
      <c r="J161" s="315"/>
      <c r="K161" s="306"/>
      <c r="M161" s="307" t="s">
        <v>356</v>
      </c>
      <c r="O161" s="292"/>
    </row>
    <row r="162" spans="1:80" ht="22.5" x14ac:dyDescent="0.2">
      <c r="A162" s="293">
        <v>30</v>
      </c>
      <c r="B162" s="294" t="s">
        <v>357</v>
      </c>
      <c r="C162" s="295" t="s">
        <v>358</v>
      </c>
      <c r="D162" s="296" t="s">
        <v>191</v>
      </c>
      <c r="E162" s="297">
        <v>354.36919999999998</v>
      </c>
      <c r="F162" s="297">
        <v>0</v>
      </c>
      <c r="G162" s="298">
        <f>E162*F162</f>
        <v>0</v>
      </c>
      <c r="H162" s="299">
        <v>0</v>
      </c>
      <c r="I162" s="300">
        <f>E162*H162</f>
        <v>0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7</v>
      </c>
      <c r="AC162" s="261">
        <v>7</v>
      </c>
      <c r="AZ162" s="261">
        <v>2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7</v>
      </c>
    </row>
    <row r="163" spans="1:80" x14ac:dyDescent="0.2">
      <c r="A163" s="301"/>
      <c r="B163" s="308"/>
      <c r="C163" s="309" t="s">
        <v>359</v>
      </c>
      <c r="D163" s="310"/>
      <c r="E163" s="311">
        <v>354.36919999999998</v>
      </c>
      <c r="F163" s="312"/>
      <c r="G163" s="313"/>
      <c r="H163" s="314"/>
      <c r="I163" s="306"/>
      <c r="J163" s="315"/>
      <c r="K163" s="306"/>
      <c r="M163" s="307" t="s">
        <v>359</v>
      </c>
      <c r="O163" s="292"/>
    </row>
    <row r="164" spans="1:80" x14ac:dyDescent="0.2">
      <c r="A164" s="293">
        <v>31</v>
      </c>
      <c r="B164" s="294" t="s">
        <v>360</v>
      </c>
      <c r="C164" s="295" t="s">
        <v>361</v>
      </c>
      <c r="D164" s="296" t="s">
        <v>191</v>
      </c>
      <c r="E164" s="297">
        <v>1771.8462</v>
      </c>
      <c r="F164" s="297">
        <v>0</v>
      </c>
      <c r="G164" s="298">
        <f>E164*F164</f>
        <v>0</v>
      </c>
      <c r="H164" s="299">
        <v>0</v>
      </c>
      <c r="I164" s="300">
        <f>E164*H164</f>
        <v>0</v>
      </c>
      <c r="J164" s="299">
        <v>-3.0000000000000001E-3</v>
      </c>
      <c r="K164" s="300">
        <f>E164*J164</f>
        <v>-5.3155386</v>
      </c>
      <c r="O164" s="292">
        <v>2</v>
      </c>
      <c r="AA164" s="261">
        <v>1</v>
      </c>
      <c r="AB164" s="261">
        <v>7</v>
      </c>
      <c r="AC164" s="261">
        <v>7</v>
      </c>
      <c r="AZ164" s="261">
        <v>2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7</v>
      </c>
    </row>
    <row r="165" spans="1:80" x14ac:dyDescent="0.2">
      <c r="A165" s="301"/>
      <c r="B165" s="308"/>
      <c r="C165" s="309" t="s">
        <v>350</v>
      </c>
      <c r="D165" s="310"/>
      <c r="E165" s="311">
        <v>1771.8462</v>
      </c>
      <c r="F165" s="312"/>
      <c r="G165" s="313"/>
      <c r="H165" s="314"/>
      <c r="I165" s="306"/>
      <c r="J165" s="315"/>
      <c r="K165" s="306"/>
      <c r="M165" s="336">
        <v>17718462</v>
      </c>
      <c r="O165" s="292"/>
    </row>
    <row r="166" spans="1:80" x14ac:dyDescent="0.2">
      <c r="A166" s="293">
        <v>32</v>
      </c>
      <c r="B166" s="294" t="s">
        <v>362</v>
      </c>
      <c r="C166" s="295" t="s">
        <v>363</v>
      </c>
      <c r="D166" s="296" t="s">
        <v>12</v>
      </c>
      <c r="E166" s="297"/>
      <c r="F166" s="297">
        <v>0</v>
      </c>
      <c r="G166" s="298">
        <f>E166*F166</f>
        <v>0</v>
      </c>
      <c r="H166" s="299">
        <v>0</v>
      </c>
      <c r="I166" s="300">
        <f>E166*H166</f>
        <v>0</v>
      </c>
      <c r="J166" s="299"/>
      <c r="K166" s="300">
        <f>E166*J166</f>
        <v>0</v>
      </c>
      <c r="O166" s="292">
        <v>2</v>
      </c>
      <c r="AA166" s="261">
        <v>7</v>
      </c>
      <c r="AB166" s="261">
        <v>1002</v>
      </c>
      <c r="AC166" s="261">
        <v>5</v>
      </c>
      <c r="AZ166" s="261">
        <v>2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7</v>
      </c>
      <c r="CB166" s="292">
        <v>1002</v>
      </c>
    </row>
    <row r="167" spans="1:80" x14ac:dyDescent="0.2">
      <c r="A167" s="316"/>
      <c r="B167" s="317" t="s">
        <v>101</v>
      </c>
      <c r="C167" s="318" t="s">
        <v>287</v>
      </c>
      <c r="D167" s="319"/>
      <c r="E167" s="320"/>
      <c r="F167" s="321"/>
      <c r="G167" s="322">
        <f>SUM(G95:G166)</f>
        <v>0</v>
      </c>
      <c r="H167" s="323"/>
      <c r="I167" s="324">
        <f>SUM(I95:I166)</f>
        <v>0</v>
      </c>
      <c r="J167" s="323"/>
      <c r="K167" s="324">
        <f>SUM(K95:K166)</f>
        <v>-26.577693</v>
      </c>
      <c r="O167" s="292">
        <v>4</v>
      </c>
      <c r="BA167" s="325">
        <f>SUM(BA95:BA166)</f>
        <v>0</v>
      </c>
      <c r="BB167" s="325">
        <f>SUM(BB95:BB166)</f>
        <v>0</v>
      </c>
      <c r="BC167" s="325">
        <f>SUM(BC95:BC166)</f>
        <v>0</v>
      </c>
      <c r="BD167" s="325">
        <f>SUM(BD95:BD166)</f>
        <v>0</v>
      </c>
      <c r="BE167" s="325">
        <f>SUM(BE95:BE166)</f>
        <v>0</v>
      </c>
    </row>
    <row r="168" spans="1:80" x14ac:dyDescent="0.2">
      <c r="A168" s="282" t="s">
        <v>97</v>
      </c>
      <c r="B168" s="283" t="s">
        <v>364</v>
      </c>
      <c r="C168" s="284" t="s">
        <v>365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 x14ac:dyDescent="0.2">
      <c r="A169" s="293">
        <v>33</v>
      </c>
      <c r="B169" s="294" t="s">
        <v>367</v>
      </c>
      <c r="C169" s="295" t="s">
        <v>368</v>
      </c>
      <c r="D169" s="296" t="s">
        <v>191</v>
      </c>
      <c r="E169" s="297">
        <v>40</v>
      </c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>
        <v>-8.0000000000000002E-3</v>
      </c>
      <c r="K169" s="300">
        <f>E169*J169</f>
        <v>-0.32</v>
      </c>
      <c r="O169" s="292">
        <v>2</v>
      </c>
      <c r="AA169" s="261">
        <v>1</v>
      </c>
      <c r="AB169" s="261">
        <v>7</v>
      </c>
      <c r="AC169" s="261">
        <v>7</v>
      </c>
      <c r="AZ169" s="261">
        <v>2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7</v>
      </c>
    </row>
    <row r="170" spans="1:80" x14ac:dyDescent="0.2">
      <c r="A170" s="301"/>
      <c r="B170" s="302"/>
      <c r="C170" s="303" t="s">
        <v>369</v>
      </c>
      <c r="D170" s="304"/>
      <c r="E170" s="304"/>
      <c r="F170" s="304"/>
      <c r="G170" s="305"/>
      <c r="I170" s="306"/>
      <c r="K170" s="306"/>
      <c r="L170" s="307" t="s">
        <v>369</v>
      </c>
      <c r="O170" s="292">
        <v>3</v>
      </c>
    </row>
    <row r="171" spans="1:80" x14ac:dyDescent="0.2">
      <c r="A171" s="301"/>
      <c r="B171" s="308"/>
      <c r="C171" s="309" t="s">
        <v>370</v>
      </c>
      <c r="D171" s="310"/>
      <c r="E171" s="311">
        <v>40</v>
      </c>
      <c r="F171" s="312"/>
      <c r="G171" s="313"/>
      <c r="H171" s="314"/>
      <c r="I171" s="306"/>
      <c r="J171" s="315"/>
      <c r="K171" s="306"/>
      <c r="M171" s="307">
        <v>40</v>
      </c>
      <c r="O171" s="292"/>
    </row>
    <row r="172" spans="1:80" ht="22.5" x14ac:dyDescent="0.2">
      <c r="A172" s="293">
        <v>34</v>
      </c>
      <c r="B172" s="294" t="s">
        <v>371</v>
      </c>
      <c r="C172" s="295" t="s">
        <v>372</v>
      </c>
      <c r="D172" s="296" t="s">
        <v>191</v>
      </c>
      <c r="E172" s="297">
        <v>40</v>
      </c>
      <c r="F172" s="297">
        <v>0</v>
      </c>
      <c r="G172" s="298">
        <f>E172*F172</f>
        <v>0</v>
      </c>
      <c r="H172" s="299">
        <v>0</v>
      </c>
      <c r="I172" s="300">
        <f>E172*H172</f>
        <v>0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7</v>
      </c>
      <c r="AC172" s="261">
        <v>7</v>
      </c>
      <c r="AZ172" s="261">
        <v>2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7</v>
      </c>
    </row>
    <row r="173" spans="1:80" x14ac:dyDescent="0.2">
      <c r="A173" s="301"/>
      <c r="B173" s="308"/>
      <c r="C173" s="309" t="s">
        <v>370</v>
      </c>
      <c r="D173" s="310"/>
      <c r="E173" s="311">
        <v>40</v>
      </c>
      <c r="F173" s="312"/>
      <c r="G173" s="313"/>
      <c r="H173" s="314"/>
      <c r="I173" s="306"/>
      <c r="J173" s="315"/>
      <c r="K173" s="306"/>
      <c r="M173" s="307">
        <v>40</v>
      </c>
      <c r="O173" s="292"/>
    </row>
    <row r="174" spans="1:80" x14ac:dyDescent="0.2">
      <c r="A174" s="293">
        <v>35</v>
      </c>
      <c r="B174" s="294" t="s">
        <v>373</v>
      </c>
      <c r="C174" s="295" t="s">
        <v>374</v>
      </c>
      <c r="D174" s="296" t="s">
        <v>191</v>
      </c>
      <c r="E174" s="297">
        <v>84</v>
      </c>
      <c r="F174" s="297">
        <v>0</v>
      </c>
      <c r="G174" s="298">
        <f>E174*F174</f>
        <v>0</v>
      </c>
      <c r="H174" s="299">
        <v>1.511E-2</v>
      </c>
      <c r="I174" s="300">
        <f>E174*H174</f>
        <v>1.2692399999999999</v>
      </c>
      <c r="J174" s="299"/>
      <c r="K174" s="300">
        <f>E174*J174</f>
        <v>0</v>
      </c>
      <c r="O174" s="292">
        <v>2</v>
      </c>
      <c r="AA174" s="261">
        <v>3</v>
      </c>
      <c r="AB174" s="261">
        <v>7</v>
      </c>
      <c r="AC174" s="261">
        <v>63151470</v>
      </c>
      <c r="AZ174" s="261">
        <v>2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3</v>
      </c>
      <c r="CB174" s="292">
        <v>7</v>
      </c>
    </row>
    <row r="175" spans="1:80" x14ac:dyDescent="0.2">
      <c r="A175" s="301"/>
      <c r="B175" s="308"/>
      <c r="C175" s="309" t="s">
        <v>375</v>
      </c>
      <c r="D175" s="310"/>
      <c r="E175" s="311">
        <v>84</v>
      </c>
      <c r="F175" s="312"/>
      <c r="G175" s="313"/>
      <c r="H175" s="314"/>
      <c r="I175" s="306"/>
      <c r="J175" s="315"/>
      <c r="K175" s="306"/>
      <c r="M175" s="307" t="s">
        <v>375</v>
      </c>
      <c r="O175" s="292"/>
    </row>
    <row r="176" spans="1:80" x14ac:dyDescent="0.2">
      <c r="A176" s="293">
        <v>36</v>
      </c>
      <c r="B176" s="294" t="s">
        <v>376</v>
      </c>
      <c r="C176" s="295" t="s">
        <v>377</v>
      </c>
      <c r="D176" s="296" t="s">
        <v>12</v>
      </c>
      <c r="E176" s="297"/>
      <c r="F176" s="297">
        <v>0</v>
      </c>
      <c r="G176" s="298">
        <f>E176*F176</f>
        <v>0</v>
      </c>
      <c r="H176" s="299">
        <v>0</v>
      </c>
      <c r="I176" s="300">
        <f>E176*H176</f>
        <v>0</v>
      </c>
      <c r="J176" s="299"/>
      <c r="K176" s="300">
        <f>E176*J176</f>
        <v>0</v>
      </c>
      <c r="O176" s="292">
        <v>2</v>
      </c>
      <c r="AA176" s="261">
        <v>7</v>
      </c>
      <c r="AB176" s="261">
        <v>1002</v>
      </c>
      <c r="AC176" s="261">
        <v>5</v>
      </c>
      <c r="AZ176" s="261">
        <v>2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7</v>
      </c>
      <c r="CB176" s="292">
        <v>1002</v>
      </c>
    </row>
    <row r="177" spans="1:80" x14ac:dyDescent="0.2">
      <c r="A177" s="316"/>
      <c r="B177" s="317" t="s">
        <v>101</v>
      </c>
      <c r="C177" s="318" t="s">
        <v>366</v>
      </c>
      <c r="D177" s="319"/>
      <c r="E177" s="320"/>
      <c r="F177" s="321"/>
      <c r="G177" s="322">
        <f>SUM(G168:G176)</f>
        <v>0</v>
      </c>
      <c r="H177" s="323"/>
      <c r="I177" s="324">
        <f>SUM(I168:I176)</f>
        <v>1.2692399999999999</v>
      </c>
      <c r="J177" s="323"/>
      <c r="K177" s="324">
        <f>SUM(K168:K176)</f>
        <v>-0.32</v>
      </c>
      <c r="O177" s="292">
        <v>4</v>
      </c>
      <c r="BA177" s="325">
        <f>SUM(BA168:BA176)</f>
        <v>0</v>
      </c>
      <c r="BB177" s="325">
        <f>SUM(BB168:BB176)</f>
        <v>0</v>
      </c>
      <c r="BC177" s="325">
        <f>SUM(BC168:BC176)</f>
        <v>0</v>
      </c>
      <c r="BD177" s="325">
        <f>SUM(BD168:BD176)</f>
        <v>0</v>
      </c>
      <c r="BE177" s="325">
        <f>SUM(BE168:BE176)</f>
        <v>0</v>
      </c>
    </row>
    <row r="178" spans="1:80" x14ac:dyDescent="0.2">
      <c r="A178" s="282" t="s">
        <v>97</v>
      </c>
      <c r="B178" s="283" t="s">
        <v>378</v>
      </c>
      <c r="C178" s="284" t="s">
        <v>379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 x14ac:dyDescent="0.2">
      <c r="A179" s="293">
        <v>37</v>
      </c>
      <c r="B179" s="294" t="s">
        <v>381</v>
      </c>
      <c r="C179" s="295" t="s">
        <v>382</v>
      </c>
      <c r="D179" s="296" t="s">
        <v>244</v>
      </c>
      <c r="E179" s="297">
        <v>66</v>
      </c>
      <c r="F179" s="297">
        <v>0</v>
      </c>
      <c r="G179" s="298">
        <f>E179*F179</f>
        <v>0</v>
      </c>
      <c r="H179" s="299">
        <v>0</v>
      </c>
      <c r="I179" s="300">
        <f>E179*H179</f>
        <v>0</v>
      </c>
      <c r="J179" s="299">
        <v>-2.0999999999999999E-3</v>
      </c>
      <c r="K179" s="300">
        <f>E179*J179</f>
        <v>-0.1386</v>
      </c>
      <c r="O179" s="292">
        <v>2</v>
      </c>
      <c r="AA179" s="261">
        <v>1</v>
      </c>
      <c r="AB179" s="261">
        <v>7</v>
      </c>
      <c r="AC179" s="261">
        <v>7</v>
      </c>
      <c r="AZ179" s="261">
        <v>2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7</v>
      </c>
    </row>
    <row r="180" spans="1:80" x14ac:dyDescent="0.2">
      <c r="A180" s="301"/>
      <c r="B180" s="308"/>
      <c r="C180" s="309" t="s">
        <v>383</v>
      </c>
      <c r="D180" s="310"/>
      <c r="E180" s="311">
        <v>66</v>
      </c>
      <c r="F180" s="312"/>
      <c r="G180" s="313"/>
      <c r="H180" s="314"/>
      <c r="I180" s="306"/>
      <c r="J180" s="315"/>
      <c r="K180" s="306"/>
      <c r="M180" s="307" t="s">
        <v>383</v>
      </c>
      <c r="O180" s="292"/>
    </row>
    <row r="181" spans="1:80" ht="22.5" x14ac:dyDescent="0.2">
      <c r="A181" s="293">
        <v>38</v>
      </c>
      <c r="B181" s="294" t="s">
        <v>384</v>
      </c>
      <c r="C181" s="295" t="s">
        <v>385</v>
      </c>
      <c r="D181" s="296" t="s">
        <v>244</v>
      </c>
      <c r="E181" s="297">
        <v>86</v>
      </c>
      <c r="F181" s="297">
        <v>0</v>
      </c>
      <c r="G181" s="298">
        <f>E181*F181</f>
        <v>0</v>
      </c>
      <c r="H181" s="299">
        <v>5.9000000000000003E-4</v>
      </c>
      <c r="I181" s="300">
        <f>E181*H181</f>
        <v>5.074E-2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7</v>
      </c>
      <c r="AC181" s="261">
        <v>7</v>
      </c>
      <c r="AZ181" s="261">
        <v>2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7</v>
      </c>
    </row>
    <row r="182" spans="1:80" x14ac:dyDescent="0.2">
      <c r="A182" s="301"/>
      <c r="B182" s="302"/>
      <c r="C182" s="303"/>
      <c r="D182" s="304"/>
      <c r="E182" s="304"/>
      <c r="F182" s="304"/>
      <c r="G182" s="305"/>
      <c r="I182" s="306"/>
      <c r="K182" s="306"/>
      <c r="L182" s="307"/>
      <c r="O182" s="292">
        <v>3</v>
      </c>
    </row>
    <row r="183" spans="1:80" x14ac:dyDescent="0.2">
      <c r="A183" s="301"/>
      <c r="B183" s="308"/>
      <c r="C183" s="309" t="s">
        <v>383</v>
      </c>
      <c r="D183" s="310"/>
      <c r="E183" s="311">
        <v>66</v>
      </c>
      <c r="F183" s="312"/>
      <c r="G183" s="313"/>
      <c r="H183" s="314"/>
      <c r="I183" s="306"/>
      <c r="J183" s="315"/>
      <c r="K183" s="306"/>
      <c r="M183" s="307" t="s">
        <v>383</v>
      </c>
      <c r="O183" s="292"/>
    </row>
    <row r="184" spans="1:80" x14ac:dyDescent="0.2">
      <c r="A184" s="301"/>
      <c r="B184" s="308"/>
      <c r="C184" s="309" t="s">
        <v>386</v>
      </c>
      <c r="D184" s="310"/>
      <c r="E184" s="311">
        <v>20</v>
      </c>
      <c r="F184" s="312"/>
      <c r="G184" s="313"/>
      <c r="H184" s="314"/>
      <c r="I184" s="306"/>
      <c r="J184" s="315"/>
      <c r="K184" s="306"/>
      <c r="M184" s="307" t="s">
        <v>386</v>
      </c>
      <c r="O184" s="292"/>
    </row>
    <row r="185" spans="1:80" ht="22.5" x14ac:dyDescent="0.2">
      <c r="A185" s="293">
        <v>39</v>
      </c>
      <c r="B185" s="294" t="s">
        <v>387</v>
      </c>
      <c r="C185" s="295" t="s">
        <v>388</v>
      </c>
      <c r="D185" s="296" t="s">
        <v>389</v>
      </c>
      <c r="E185" s="297">
        <v>4</v>
      </c>
      <c r="F185" s="297">
        <v>0</v>
      </c>
      <c r="G185" s="298">
        <f>E185*F185</f>
        <v>0</v>
      </c>
      <c r="H185" s="299">
        <v>4.8999999999999998E-4</v>
      </c>
      <c r="I185" s="300">
        <f>E185*H185</f>
        <v>1.9599999999999999E-3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0</v>
      </c>
      <c r="AC185" s="261">
        <v>0</v>
      </c>
      <c r="AZ185" s="261">
        <v>2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0</v>
      </c>
    </row>
    <row r="186" spans="1:80" x14ac:dyDescent="0.2">
      <c r="A186" s="301"/>
      <c r="B186" s="302"/>
      <c r="C186" s="303" t="s">
        <v>390</v>
      </c>
      <c r="D186" s="304"/>
      <c r="E186" s="304"/>
      <c r="F186" s="304"/>
      <c r="G186" s="305"/>
      <c r="I186" s="306"/>
      <c r="K186" s="306"/>
      <c r="L186" s="307" t="s">
        <v>390</v>
      </c>
      <c r="O186" s="292">
        <v>3</v>
      </c>
    </row>
    <row r="187" spans="1:80" x14ac:dyDescent="0.2">
      <c r="A187" s="301"/>
      <c r="B187" s="308"/>
      <c r="C187" s="309" t="s">
        <v>391</v>
      </c>
      <c r="D187" s="310"/>
      <c r="E187" s="311">
        <v>4</v>
      </c>
      <c r="F187" s="312"/>
      <c r="G187" s="313"/>
      <c r="H187" s="314"/>
      <c r="I187" s="306"/>
      <c r="J187" s="315"/>
      <c r="K187" s="306"/>
      <c r="M187" s="307">
        <v>4</v>
      </c>
      <c r="O187" s="292"/>
    </row>
    <row r="188" spans="1:80" x14ac:dyDescent="0.2">
      <c r="A188" s="293">
        <v>40</v>
      </c>
      <c r="B188" s="294" t="s">
        <v>392</v>
      </c>
      <c r="C188" s="295" t="s">
        <v>393</v>
      </c>
      <c r="D188" s="296" t="s">
        <v>12</v>
      </c>
      <c r="E188" s="297"/>
      <c r="F188" s="297">
        <v>0</v>
      </c>
      <c r="G188" s="298">
        <f>E188*F188</f>
        <v>0</v>
      </c>
      <c r="H188" s="299">
        <v>0</v>
      </c>
      <c r="I188" s="300">
        <f>E188*H188</f>
        <v>0</v>
      </c>
      <c r="J188" s="299"/>
      <c r="K188" s="300">
        <f>E188*J188</f>
        <v>0</v>
      </c>
      <c r="O188" s="292">
        <v>2</v>
      </c>
      <c r="AA188" s="261">
        <v>7</v>
      </c>
      <c r="AB188" s="261">
        <v>1002</v>
      </c>
      <c r="AC188" s="261">
        <v>5</v>
      </c>
      <c r="AZ188" s="261">
        <v>2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7</v>
      </c>
      <c r="CB188" s="292">
        <v>1002</v>
      </c>
    </row>
    <row r="189" spans="1:80" x14ac:dyDescent="0.2">
      <c r="A189" s="316"/>
      <c r="B189" s="317" t="s">
        <v>101</v>
      </c>
      <c r="C189" s="318" t="s">
        <v>380</v>
      </c>
      <c r="D189" s="319"/>
      <c r="E189" s="320"/>
      <c r="F189" s="321"/>
      <c r="G189" s="322">
        <f>SUM(G178:G188)</f>
        <v>0</v>
      </c>
      <c r="H189" s="323"/>
      <c r="I189" s="324">
        <f>SUM(I178:I188)</f>
        <v>5.2699999999999997E-2</v>
      </c>
      <c r="J189" s="323"/>
      <c r="K189" s="324">
        <f>SUM(K178:K188)</f>
        <v>-0.1386</v>
      </c>
      <c r="O189" s="292">
        <v>4</v>
      </c>
      <c r="BA189" s="325">
        <f>SUM(BA178:BA188)</f>
        <v>0</v>
      </c>
      <c r="BB189" s="325">
        <f>SUM(BB178:BB188)</f>
        <v>0</v>
      </c>
      <c r="BC189" s="325">
        <f>SUM(BC178:BC188)</f>
        <v>0</v>
      </c>
      <c r="BD189" s="325">
        <f>SUM(BD178:BD188)</f>
        <v>0</v>
      </c>
      <c r="BE189" s="325">
        <f>SUM(BE178:BE188)</f>
        <v>0</v>
      </c>
    </row>
    <row r="190" spans="1:80" x14ac:dyDescent="0.2">
      <c r="A190" s="282" t="s">
        <v>97</v>
      </c>
      <c r="B190" s="283" t="s">
        <v>394</v>
      </c>
      <c r="C190" s="284" t="s">
        <v>395</v>
      </c>
      <c r="D190" s="285"/>
      <c r="E190" s="286"/>
      <c r="F190" s="286"/>
      <c r="G190" s="287"/>
      <c r="H190" s="288"/>
      <c r="I190" s="289"/>
      <c r="J190" s="290"/>
      <c r="K190" s="291"/>
      <c r="O190" s="292">
        <v>1</v>
      </c>
    </row>
    <row r="191" spans="1:80" x14ac:dyDescent="0.2">
      <c r="A191" s="293">
        <v>41</v>
      </c>
      <c r="B191" s="294" t="s">
        <v>397</v>
      </c>
      <c r="C191" s="295" t="s">
        <v>398</v>
      </c>
      <c r="D191" s="296" t="s">
        <v>389</v>
      </c>
      <c r="E191" s="297">
        <v>6</v>
      </c>
      <c r="F191" s="297">
        <v>0</v>
      </c>
      <c r="G191" s="298">
        <f>E191*F191</f>
        <v>0</v>
      </c>
      <c r="H191" s="299">
        <v>0.14369000000000001</v>
      </c>
      <c r="I191" s="300">
        <f>E191*H191</f>
        <v>0.86214000000000013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0</v>
      </c>
      <c r="AC191" s="261">
        <v>0</v>
      </c>
      <c r="AZ191" s="261">
        <v>2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0</v>
      </c>
    </row>
    <row r="192" spans="1:80" x14ac:dyDescent="0.2">
      <c r="A192" s="301"/>
      <c r="B192" s="302"/>
      <c r="C192" s="303" t="s">
        <v>399</v>
      </c>
      <c r="D192" s="304"/>
      <c r="E192" s="304"/>
      <c r="F192" s="304"/>
      <c r="G192" s="305"/>
      <c r="I192" s="306"/>
      <c r="K192" s="306"/>
      <c r="L192" s="307" t="s">
        <v>399</v>
      </c>
      <c r="O192" s="292">
        <v>3</v>
      </c>
    </row>
    <row r="193" spans="1:80" x14ac:dyDescent="0.2">
      <c r="A193" s="301"/>
      <c r="B193" s="308"/>
      <c r="C193" s="309" t="s">
        <v>400</v>
      </c>
      <c r="D193" s="310"/>
      <c r="E193" s="311">
        <v>6</v>
      </c>
      <c r="F193" s="312"/>
      <c r="G193" s="313"/>
      <c r="H193" s="314"/>
      <c r="I193" s="306"/>
      <c r="J193" s="315"/>
      <c r="K193" s="306"/>
      <c r="M193" s="307">
        <v>6</v>
      </c>
      <c r="O193" s="292"/>
    </row>
    <row r="194" spans="1:80" x14ac:dyDescent="0.2">
      <c r="A194" s="293">
        <v>42</v>
      </c>
      <c r="B194" s="294" t="s">
        <v>401</v>
      </c>
      <c r="C194" s="295" t="s">
        <v>402</v>
      </c>
      <c r="D194" s="296" t="s">
        <v>389</v>
      </c>
      <c r="E194" s="297">
        <v>50</v>
      </c>
      <c r="F194" s="297">
        <v>0</v>
      </c>
      <c r="G194" s="298">
        <f>E194*F194</f>
        <v>0</v>
      </c>
      <c r="H194" s="299">
        <v>3.32E-3</v>
      </c>
      <c r="I194" s="300">
        <f>E194*H194</f>
        <v>0.16600000000000001</v>
      </c>
      <c r="J194" s="299">
        <v>0</v>
      </c>
      <c r="K194" s="300">
        <f>E194*J194</f>
        <v>0</v>
      </c>
      <c r="O194" s="292">
        <v>2</v>
      </c>
      <c r="AA194" s="261">
        <v>1</v>
      </c>
      <c r="AB194" s="261">
        <v>0</v>
      </c>
      <c r="AC194" s="261">
        <v>0</v>
      </c>
      <c r="AZ194" s="261">
        <v>2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0</v>
      </c>
    </row>
    <row r="195" spans="1:80" x14ac:dyDescent="0.2">
      <c r="A195" s="301"/>
      <c r="B195" s="302"/>
      <c r="C195" s="303" t="s">
        <v>403</v>
      </c>
      <c r="D195" s="304"/>
      <c r="E195" s="304"/>
      <c r="F195" s="304"/>
      <c r="G195" s="305"/>
      <c r="I195" s="306"/>
      <c r="K195" s="306"/>
      <c r="L195" s="307" t="s">
        <v>403</v>
      </c>
      <c r="O195" s="292">
        <v>3</v>
      </c>
    </row>
    <row r="196" spans="1:80" x14ac:dyDescent="0.2">
      <c r="A196" s="301"/>
      <c r="B196" s="308"/>
      <c r="C196" s="309" t="s">
        <v>404</v>
      </c>
      <c r="D196" s="310"/>
      <c r="E196" s="311">
        <v>50</v>
      </c>
      <c r="F196" s="312"/>
      <c r="G196" s="313"/>
      <c r="H196" s="314"/>
      <c r="I196" s="306"/>
      <c r="J196" s="315"/>
      <c r="K196" s="306"/>
      <c r="M196" s="307">
        <v>50</v>
      </c>
      <c r="O196" s="292"/>
    </row>
    <row r="197" spans="1:80" x14ac:dyDescent="0.2">
      <c r="A197" s="293">
        <v>43</v>
      </c>
      <c r="B197" s="294" t="s">
        <v>405</v>
      </c>
      <c r="C197" s="295" t="s">
        <v>406</v>
      </c>
      <c r="D197" s="296" t="s">
        <v>389</v>
      </c>
      <c r="E197" s="297">
        <v>20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>
        <v>-5.0000000000000001E-3</v>
      </c>
      <c r="K197" s="300">
        <f>E197*J197</f>
        <v>-0.1</v>
      </c>
      <c r="O197" s="292">
        <v>2</v>
      </c>
      <c r="AA197" s="261">
        <v>1</v>
      </c>
      <c r="AB197" s="261">
        <v>7</v>
      </c>
      <c r="AC197" s="261">
        <v>7</v>
      </c>
      <c r="AZ197" s="261">
        <v>2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1</v>
      </c>
      <c r="CB197" s="292">
        <v>7</v>
      </c>
    </row>
    <row r="198" spans="1:80" x14ac:dyDescent="0.2">
      <c r="A198" s="301"/>
      <c r="B198" s="302"/>
      <c r="C198" s="303" t="s">
        <v>407</v>
      </c>
      <c r="D198" s="304"/>
      <c r="E198" s="304"/>
      <c r="F198" s="304"/>
      <c r="G198" s="305"/>
      <c r="I198" s="306"/>
      <c r="K198" s="306"/>
      <c r="L198" s="307" t="s">
        <v>407</v>
      </c>
      <c r="O198" s="292">
        <v>3</v>
      </c>
    </row>
    <row r="199" spans="1:80" x14ac:dyDescent="0.2">
      <c r="A199" s="301"/>
      <c r="B199" s="308"/>
      <c r="C199" s="309" t="s">
        <v>408</v>
      </c>
      <c r="D199" s="310"/>
      <c r="E199" s="311">
        <v>20</v>
      </c>
      <c r="F199" s="312"/>
      <c r="G199" s="313"/>
      <c r="H199" s="314"/>
      <c r="I199" s="306"/>
      <c r="J199" s="315"/>
      <c r="K199" s="306"/>
      <c r="M199" s="307">
        <v>20</v>
      </c>
      <c r="O199" s="292"/>
    </row>
    <row r="200" spans="1:80" x14ac:dyDescent="0.2">
      <c r="A200" s="293">
        <v>44</v>
      </c>
      <c r="B200" s="294" t="s">
        <v>409</v>
      </c>
      <c r="C200" s="295" t="s">
        <v>410</v>
      </c>
      <c r="D200" s="296" t="s">
        <v>389</v>
      </c>
      <c r="E200" s="297">
        <v>20</v>
      </c>
      <c r="F200" s="297">
        <v>0</v>
      </c>
      <c r="G200" s="298">
        <f>E200*F200</f>
        <v>0</v>
      </c>
      <c r="H200" s="299">
        <v>0</v>
      </c>
      <c r="I200" s="300">
        <f>E200*H200</f>
        <v>0</v>
      </c>
      <c r="J200" s="299">
        <v>0</v>
      </c>
      <c r="K200" s="300">
        <f>E200*J200</f>
        <v>0</v>
      </c>
      <c r="O200" s="292">
        <v>2</v>
      </c>
      <c r="AA200" s="261">
        <v>1</v>
      </c>
      <c r="AB200" s="261">
        <v>0</v>
      </c>
      <c r="AC200" s="261">
        <v>0</v>
      </c>
      <c r="AZ200" s="261">
        <v>2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</v>
      </c>
      <c r="CB200" s="292">
        <v>0</v>
      </c>
    </row>
    <row r="201" spans="1:80" x14ac:dyDescent="0.2">
      <c r="A201" s="301"/>
      <c r="B201" s="302"/>
      <c r="C201" s="303" t="s">
        <v>403</v>
      </c>
      <c r="D201" s="304"/>
      <c r="E201" s="304"/>
      <c r="F201" s="304"/>
      <c r="G201" s="305"/>
      <c r="I201" s="306"/>
      <c r="K201" s="306"/>
      <c r="L201" s="307" t="s">
        <v>403</v>
      </c>
      <c r="O201" s="292">
        <v>3</v>
      </c>
    </row>
    <row r="202" spans="1:80" x14ac:dyDescent="0.2">
      <c r="A202" s="301"/>
      <c r="B202" s="302"/>
      <c r="C202" s="303" t="s">
        <v>411</v>
      </c>
      <c r="D202" s="304"/>
      <c r="E202" s="304"/>
      <c r="F202" s="304"/>
      <c r="G202" s="305"/>
      <c r="I202" s="306"/>
      <c r="K202" s="306"/>
      <c r="L202" s="307" t="s">
        <v>411</v>
      </c>
      <c r="O202" s="292">
        <v>3</v>
      </c>
    </row>
    <row r="203" spans="1:80" x14ac:dyDescent="0.2">
      <c r="A203" s="301"/>
      <c r="B203" s="308"/>
      <c r="C203" s="309" t="s">
        <v>408</v>
      </c>
      <c r="D203" s="310"/>
      <c r="E203" s="311">
        <v>20</v>
      </c>
      <c r="F203" s="312"/>
      <c r="G203" s="313"/>
      <c r="H203" s="314"/>
      <c r="I203" s="306"/>
      <c r="J203" s="315"/>
      <c r="K203" s="306"/>
      <c r="M203" s="307">
        <v>20</v>
      </c>
      <c r="O203" s="292"/>
    </row>
    <row r="204" spans="1:80" x14ac:dyDescent="0.2">
      <c r="A204" s="293">
        <v>45</v>
      </c>
      <c r="B204" s="294" t="s">
        <v>412</v>
      </c>
      <c r="C204" s="295" t="s">
        <v>413</v>
      </c>
      <c r="D204" s="296" t="s">
        <v>389</v>
      </c>
      <c r="E204" s="297">
        <v>20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0</v>
      </c>
      <c r="AC204" s="261">
        <v>0</v>
      </c>
      <c r="AZ204" s="261">
        <v>2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0</v>
      </c>
    </row>
    <row r="205" spans="1:80" x14ac:dyDescent="0.2">
      <c r="A205" s="301"/>
      <c r="B205" s="302"/>
      <c r="C205" s="303"/>
      <c r="D205" s="304"/>
      <c r="E205" s="304"/>
      <c r="F205" s="304"/>
      <c r="G205" s="305"/>
      <c r="I205" s="306"/>
      <c r="K205" s="306"/>
      <c r="L205" s="307"/>
      <c r="O205" s="292">
        <v>3</v>
      </c>
    </row>
    <row r="206" spans="1:80" x14ac:dyDescent="0.2">
      <c r="A206" s="301"/>
      <c r="B206" s="308"/>
      <c r="C206" s="309" t="s">
        <v>408</v>
      </c>
      <c r="D206" s="310"/>
      <c r="E206" s="311">
        <v>20</v>
      </c>
      <c r="F206" s="312"/>
      <c r="G206" s="313"/>
      <c r="H206" s="314"/>
      <c r="I206" s="306"/>
      <c r="J206" s="315"/>
      <c r="K206" s="306"/>
      <c r="M206" s="307">
        <v>20</v>
      </c>
      <c r="O206" s="292"/>
    </row>
    <row r="207" spans="1:80" x14ac:dyDescent="0.2">
      <c r="A207" s="293">
        <v>46</v>
      </c>
      <c r="B207" s="294" t="s">
        <v>414</v>
      </c>
      <c r="C207" s="295" t="s">
        <v>415</v>
      </c>
      <c r="D207" s="296" t="s">
        <v>198</v>
      </c>
      <c r="E207" s="297">
        <v>20</v>
      </c>
      <c r="F207" s="297">
        <v>0</v>
      </c>
      <c r="G207" s="298">
        <f>E207*F207</f>
        <v>0</v>
      </c>
      <c r="H207" s="299">
        <v>2.0000000000000002E-5</v>
      </c>
      <c r="I207" s="300">
        <f>E207*H207</f>
        <v>4.0000000000000002E-4</v>
      </c>
      <c r="J207" s="299">
        <v>-8.0000000000000002E-3</v>
      </c>
      <c r="K207" s="300">
        <f>E207*J207</f>
        <v>-0.16</v>
      </c>
      <c r="O207" s="292">
        <v>2</v>
      </c>
      <c r="AA207" s="261">
        <v>1</v>
      </c>
      <c r="AB207" s="261">
        <v>0</v>
      </c>
      <c r="AC207" s="261">
        <v>0</v>
      </c>
      <c r="AZ207" s="261">
        <v>2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0</v>
      </c>
    </row>
    <row r="208" spans="1:80" x14ac:dyDescent="0.2">
      <c r="A208" s="301"/>
      <c r="B208" s="302"/>
      <c r="C208" s="303" t="s">
        <v>416</v>
      </c>
      <c r="D208" s="304"/>
      <c r="E208" s="304"/>
      <c r="F208" s="304"/>
      <c r="G208" s="305"/>
      <c r="I208" s="306"/>
      <c r="K208" s="306"/>
      <c r="L208" s="307" t="s">
        <v>416</v>
      </c>
      <c r="O208" s="292">
        <v>3</v>
      </c>
    </row>
    <row r="209" spans="1:80" x14ac:dyDescent="0.2">
      <c r="A209" s="301"/>
      <c r="B209" s="308"/>
      <c r="C209" s="309" t="s">
        <v>417</v>
      </c>
      <c r="D209" s="310"/>
      <c r="E209" s="311">
        <v>20</v>
      </c>
      <c r="F209" s="312"/>
      <c r="G209" s="313"/>
      <c r="H209" s="314"/>
      <c r="I209" s="306"/>
      <c r="J209" s="315"/>
      <c r="K209" s="306"/>
      <c r="M209" s="307" t="s">
        <v>417</v>
      </c>
      <c r="O209" s="292"/>
    </row>
    <row r="210" spans="1:80" x14ac:dyDescent="0.2">
      <c r="A210" s="293">
        <v>47</v>
      </c>
      <c r="B210" s="294" t="s">
        <v>418</v>
      </c>
      <c r="C210" s="295" t="s">
        <v>419</v>
      </c>
      <c r="D210" s="296" t="s">
        <v>244</v>
      </c>
      <c r="E210" s="297">
        <v>40</v>
      </c>
      <c r="F210" s="297">
        <v>0</v>
      </c>
      <c r="G210" s="298">
        <f>E210*F210</f>
        <v>0</v>
      </c>
      <c r="H210" s="299">
        <v>0</v>
      </c>
      <c r="I210" s="300">
        <f>E210*H210</f>
        <v>0</v>
      </c>
      <c r="J210" s="299">
        <v>-8.0000000000000002E-3</v>
      </c>
      <c r="K210" s="300">
        <f>E210*J210</f>
        <v>-0.32</v>
      </c>
      <c r="O210" s="292">
        <v>2</v>
      </c>
      <c r="AA210" s="261">
        <v>1</v>
      </c>
      <c r="AB210" s="261">
        <v>7</v>
      </c>
      <c r="AC210" s="261">
        <v>7</v>
      </c>
      <c r="AZ210" s="261">
        <v>2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7</v>
      </c>
    </row>
    <row r="211" spans="1:80" x14ac:dyDescent="0.2">
      <c r="A211" s="301"/>
      <c r="B211" s="302"/>
      <c r="C211" s="303" t="s">
        <v>420</v>
      </c>
      <c r="D211" s="304"/>
      <c r="E211" s="304"/>
      <c r="F211" s="304"/>
      <c r="G211" s="305"/>
      <c r="I211" s="306"/>
      <c r="K211" s="306"/>
      <c r="L211" s="307" t="s">
        <v>420</v>
      </c>
      <c r="O211" s="292">
        <v>3</v>
      </c>
    </row>
    <row r="212" spans="1:80" x14ac:dyDescent="0.2">
      <c r="A212" s="293">
        <v>48</v>
      </c>
      <c r="B212" s="294" t="s">
        <v>421</v>
      </c>
      <c r="C212" s="295" t="s">
        <v>422</v>
      </c>
      <c r="D212" s="296" t="s">
        <v>244</v>
      </c>
      <c r="E212" s="297">
        <v>60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-1.4E-2</v>
      </c>
      <c r="K212" s="300">
        <f>E212*J212</f>
        <v>-0.84</v>
      </c>
      <c r="O212" s="292">
        <v>2</v>
      </c>
      <c r="AA212" s="261">
        <v>1</v>
      </c>
      <c r="AB212" s="261">
        <v>7</v>
      </c>
      <c r="AC212" s="261">
        <v>7</v>
      </c>
      <c r="AZ212" s="261">
        <v>2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7</v>
      </c>
    </row>
    <row r="213" spans="1:80" x14ac:dyDescent="0.2">
      <c r="A213" s="301"/>
      <c r="B213" s="302"/>
      <c r="C213" s="303" t="s">
        <v>423</v>
      </c>
      <c r="D213" s="304"/>
      <c r="E213" s="304"/>
      <c r="F213" s="304"/>
      <c r="G213" s="305"/>
      <c r="I213" s="306"/>
      <c r="K213" s="306"/>
      <c r="L213" s="307" t="s">
        <v>423</v>
      </c>
      <c r="O213" s="292">
        <v>3</v>
      </c>
    </row>
    <row r="214" spans="1:80" x14ac:dyDescent="0.2">
      <c r="A214" s="301"/>
      <c r="B214" s="302"/>
      <c r="C214" s="303" t="s">
        <v>424</v>
      </c>
      <c r="D214" s="304"/>
      <c r="E214" s="304"/>
      <c r="F214" s="304"/>
      <c r="G214" s="305"/>
      <c r="I214" s="306"/>
      <c r="K214" s="306"/>
      <c r="L214" s="307" t="s">
        <v>424</v>
      </c>
      <c r="O214" s="292">
        <v>3</v>
      </c>
    </row>
    <row r="215" spans="1:80" x14ac:dyDescent="0.2">
      <c r="A215" s="293">
        <v>49</v>
      </c>
      <c r="B215" s="294" t="s">
        <v>425</v>
      </c>
      <c r="C215" s="295" t="s">
        <v>426</v>
      </c>
      <c r="D215" s="296" t="s">
        <v>244</v>
      </c>
      <c r="E215" s="297">
        <v>60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>
        <v>-2.4E-2</v>
      </c>
      <c r="K215" s="300">
        <f>E215*J215</f>
        <v>-1.44</v>
      </c>
      <c r="O215" s="292">
        <v>2</v>
      </c>
      <c r="AA215" s="261">
        <v>1</v>
      </c>
      <c r="AB215" s="261">
        <v>7</v>
      </c>
      <c r="AC215" s="261">
        <v>7</v>
      </c>
      <c r="AZ215" s="261">
        <v>2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7</v>
      </c>
    </row>
    <row r="216" spans="1:80" x14ac:dyDescent="0.2">
      <c r="A216" s="293">
        <v>50</v>
      </c>
      <c r="B216" s="294" t="s">
        <v>427</v>
      </c>
      <c r="C216" s="295" t="s">
        <v>428</v>
      </c>
      <c r="D216" s="296" t="s">
        <v>244</v>
      </c>
      <c r="E216" s="297">
        <v>20</v>
      </c>
      <c r="F216" s="297">
        <v>0</v>
      </c>
      <c r="G216" s="298">
        <f>E216*F216</f>
        <v>0</v>
      </c>
      <c r="H216" s="299">
        <v>1.6000000000000001E-4</v>
      </c>
      <c r="I216" s="300">
        <f>E216*H216</f>
        <v>3.2000000000000002E-3</v>
      </c>
      <c r="J216" s="299">
        <v>-3.5749999999999997E-2</v>
      </c>
      <c r="K216" s="300">
        <f>E216*J216</f>
        <v>-0.71499999999999997</v>
      </c>
      <c r="O216" s="292">
        <v>2</v>
      </c>
      <c r="AA216" s="261">
        <v>1</v>
      </c>
      <c r="AB216" s="261">
        <v>7</v>
      </c>
      <c r="AC216" s="261">
        <v>7</v>
      </c>
      <c r="AZ216" s="261">
        <v>2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</v>
      </c>
      <c r="CB216" s="292">
        <v>7</v>
      </c>
    </row>
    <row r="217" spans="1:80" ht="22.5" x14ac:dyDescent="0.2">
      <c r="A217" s="293">
        <v>51</v>
      </c>
      <c r="B217" s="294" t="s">
        <v>429</v>
      </c>
      <c r="C217" s="295" t="s">
        <v>430</v>
      </c>
      <c r="D217" s="296" t="s">
        <v>244</v>
      </c>
      <c r="E217" s="297">
        <v>209</v>
      </c>
      <c r="F217" s="297">
        <v>0</v>
      </c>
      <c r="G217" s="298">
        <f>E217*F217</f>
        <v>0</v>
      </c>
      <c r="H217" s="299">
        <v>5.1500000000000001E-3</v>
      </c>
      <c r="I217" s="300">
        <f>E217*H217</f>
        <v>1.0763499999999999</v>
      </c>
      <c r="J217" s="299">
        <v>0</v>
      </c>
      <c r="K217" s="300">
        <f>E217*J217</f>
        <v>0</v>
      </c>
      <c r="O217" s="292">
        <v>2</v>
      </c>
      <c r="AA217" s="261">
        <v>1</v>
      </c>
      <c r="AB217" s="261">
        <v>7</v>
      </c>
      <c r="AC217" s="261">
        <v>7</v>
      </c>
      <c r="AZ217" s="261">
        <v>2</v>
      </c>
      <c r="BA217" s="261">
        <f>IF(AZ217=1,G217,0)</f>
        <v>0</v>
      </c>
      <c r="BB217" s="261">
        <f>IF(AZ217=2,G217,0)</f>
        <v>0</v>
      </c>
      <c r="BC217" s="261">
        <f>IF(AZ217=3,G217,0)</f>
        <v>0</v>
      </c>
      <c r="BD217" s="261">
        <f>IF(AZ217=4,G217,0)</f>
        <v>0</v>
      </c>
      <c r="BE217" s="261">
        <f>IF(AZ217=5,G217,0)</f>
        <v>0</v>
      </c>
      <c r="CA217" s="292">
        <v>1</v>
      </c>
      <c r="CB217" s="292">
        <v>7</v>
      </c>
    </row>
    <row r="218" spans="1:80" x14ac:dyDescent="0.2">
      <c r="A218" s="301"/>
      <c r="B218" s="302"/>
      <c r="C218" s="303" t="s">
        <v>431</v>
      </c>
      <c r="D218" s="304"/>
      <c r="E218" s="304"/>
      <c r="F218" s="304"/>
      <c r="G218" s="305"/>
      <c r="I218" s="306"/>
      <c r="K218" s="306"/>
      <c r="L218" s="307" t="s">
        <v>431</v>
      </c>
      <c r="O218" s="292">
        <v>3</v>
      </c>
    </row>
    <row r="219" spans="1:80" x14ac:dyDescent="0.2">
      <c r="A219" s="301"/>
      <c r="B219" s="308"/>
      <c r="C219" s="309" t="s">
        <v>432</v>
      </c>
      <c r="D219" s="310"/>
      <c r="E219" s="311">
        <v>209</v>
      </c>
      <c r="F219" s="312"/>
      <c r="G219" s="313"/>
      <c r="H219" s="314"/>
      <c r="I219" s="306"/>
      <c r="J219" s="315"/>
      <c r="K219" s="306"/>
      <c r="M219" s="307" t="s">
        <v>432</v>
      </c>
      <c r="O219" s="292"/>
    </row>
    <row r="220" spans="1:80" ht="22.5" x14ac:dyDescent="0.2">
      <c r="A220" s="293">
        <v>52</v>
      </c>
      <c r="B220" s="294" t="s">
        <v>433</v>
      </c>
      <c r="C220" s="295" t="s">
        <v>434</v>
      </c>
      <c r="D220" s="296" t="s">
        <v>244</v>
      </c>
      <c r="E220" s="297">
        <v>40</v>
      </c>
      <c r="F220" s="297">
        <v>0</v>
      </c>
      <c r="G220" s="298">
        <f>E220*F220</f>
        <v>0</v>
      </c>
      <c r="H220" s="299">
        <v>1.025E-2</v>
      </c>
      <c r="I220" s="300">
        <f>E220*H220</f>
        <v>0.41000000000000003</v>
      </c>
      <c r="J220" s="299">
        <v>0</v>
      </c>
      <c r="K220" s="300">
        <f>E220*J220</f>
        <v>0</v>
      </c>
      <c r="O220" s="292">
        <v>2</v>
      </c>
      <c r="AA220" s="261">
        <v>1</v>
      </c>
      <c r="AB220" s="261">
        <v>7</v>
      </c>
      <c r="AC220" s="261">
        <v>7</v>
      </c>
      <c r="AZ220" s="261">
        <v>2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</v>
      </c>
      <c r="CB220" s="292">
        <v>7</v>
      </c>
    </row>
    <row r="221" spans="1:80" x14ac:dyDescent="0.2">
      <c r="A221" s="301"/>
      <c r="B221" s="308"/>
      <c r="C221" s="309" t="s">
        <v>370</v>
      </c>
      <c r="D221" s="310"/>
      <c r="E221" s="311">
        <v>40</v>
      </c>
      <c r="F221" s="312"/>
      <c r="G221" s="313"/>
      <c r="H221" s="314"/>
      <c r="I221" s="306"/>
      <c r="J221" s="315"/>
      <c r="K221" s="306"/>
      <c r="M221" s="307">
        <v>40</v>
      </c>
      <c r="O221" s="292"/>
    </row>
    <row r="222" spans="1:80" ht="22.5" x14ac:dyDescent="0.2">
      <c r="A222" s="293">
        <v>53</v>
      </c>
      <c r="B222" s="294" t="s">
        <v>435</v>
      </c>
      <c r="C222" s="295" t="s">
        <v>436</v>
      </c>
      <c r="D222" s="296" t="s">
        <v>244</v>
      </c>
      <c r="E222" s="297">
        <v>60</v>
      </c>
      <c r="F222" s="297">
        <v>0</v>
      </c>
      <c r="G222" s="298">
        <f>E222*F222</f>
        <v>0</v>
      </c>
      <c r="H222" s="299">
        <v>1.3639999999999999E-2</v>
      </c>
      <c r="I222" s="300">
        <f>E222*H222</f>
        <v>0.81840000000000002</v>
      </c>
      <c r="J222" s="299">
        <v>0</v>
      </c>
      <c r="K222" s="300">
        <f>E222*J222</f>
        <v>0</v>
      </c>
      <c r="O222" s="292">
        <v>2</v>
      </c>
      <c r="AA222" s="261">
        <v>1</v>
      </c>
      <c r="AB222" s="261">
        <v>7</v>
      </c>
      <c r="AC222" s="261">
        <v>7</v>
      </c>
      <c r="AZ222" s="261">
        <v>2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1</v>
      </c>
      <c r="CB222" s="292">
        <v>7</v>
      </c>
    </row>
    <row r="223" spans="1:80" x14ac:dyDescent="0.2">
      <c r="A223" s="301"/>
      <c r="B223" s="308"/>
      <c r="C223" s="309" t="s">
        <v>437</v>
      </c>
      <c r="D223" s="310"/>
      <c r="E223" s="311">
        <v>60</v>
      </c>
      <c r="F223" s="312"/>
      <c r="G223" s="313"/>
      <c r="H223" s="314"/>
      <c r="I223" s="306"/>
      <c r="J223" s="315"/>
      <c r="K223" s="306"/>
      <c r="M223" s="307">
        <v>60</v>
      </c>
      <c r="O223" s="292"/>
    </row>
    <row r="224" spans="1:80" ht="22.5" x14ac:dyDescent="0.2">
      <c r="A224" s="293">
        <v>54</v>
      </c>
      <c r="B224" s="294" t="s">
        <v>438</v>
      </c>
      <c r="C224" s="295" t="s">
        <v>439</v>
      </c>
      <c r="D224" s="296" t="s">
        <v>244</v>
      </c>
      <c r="E224" s="297">
        <v>60</v>
      </c>
      <c r="F224" s="297">
        <v>0</v>
      </c>
      <c r="G224" s="298">
        <f>E224*F224</f>
        <v>0</v>
      </c>
      <c r="H224" s="299">
        <v>1.7520000000000001E-2</v>
      </c>
      <c r="I224" s="300">
        <f>E224*H224</f>
        <v>1.0512000000000001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7</v>
      </c>
      <c r="AC224" s="261">
        <v>7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7</v>
      </c>
    </row>
    <row r="225" spans="1:80" ht="22.5" x14ac:dyDescent="0.2">
      <c r="A225" s="293">
        <v>55</v>
      </c>
      <c r="B225" s="294" t="s">
        <v>440</v>
      </c>
      <c r="C225" s="295" t="s">
        <v>441</v>
      </c>
      <c r="D225" s="296" t="s">
        <v>244</v>
      </c>
      <c r="E225" s="297">
        <v>20</v>
      </c>
      <c r="F225" s="297">
        <v>0</v>
      </c>
      <c r="G225" s="298">
        <f>E225*F225</f>
        <v>0</v>
      </c>
      <c r="H225" s="299">
        <v>3.6569999999999998E-2</v>
      </c>
      <c r="I225" s="300">
        <f>E225*H225</f>
        <v>0.73139999999999994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7</v>
      </c>
      <c r="AC225" s="261">
        <v>7</v>
      </c>
      <c r="AZ225" s="261">
        <v>2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7</v>
      </c>
    </row>
    <row r="226" spans="1:80" ht="22.5" x14ac:dyDescent="0.2">
      <c r="A226" s="293">
        <v>56</v>
      </c>
      <c r="B226" s="294" t="s">
        <v>442</v>
      </c>
      <c r="C226" s="295" t="s">
        <v>443</v>
      </c>
      <c r="D226" s="296" t="s">
        <v>191</v>
      </c>
      <c r="E226" s="297">
        <v>708.73850000000004</v>
      </c>
      <c r="F226" s="297">
        <v>0</v>
      </c>
      <c r="G226" s="298">
        <f>E226*F226</f>
        <v>0</v>
      </c>
      <c r="H226" s="299">
        <v>1.452E-2</v>
      </c>
      <c r="I226" s="300">
        <f>E226*H226</f>
        <v>10.290883020000001</v>
      </c>
      <c r="J226" s="299">
        <v>0</v>
      </c>
      <c r="K226" s="300">
        <f>E226*J226</f>
        <v>0</v>
      </c>
      <c r="O226" s="292">
        <v>2</v>
      </c>
      <c r="AA226" s="261">
        <v>1</v>
      </c>
      <c r="AB226" s="261">
        <v>0</v>
      </c>
      <c r="AC226" s="261">
        <v>0</v>
      </c>
      <c r="AZ226" s="261">
        <v>2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1</v>
      </c>
      <c r="CB226" s="292">
        <v>0</v>
      </c>
    </row>
    <row r="227" spans="1:80" x14ac:dyDescent="0.2">
      <c r="A227" s="301"/>
      <c r="B227" s="302"/>
      <c r="C227" s="303" t="s">
        <v>444</v>
      </c>
      <c r="D227" s="304"/>
      <c r="E227" s="304"/>
      <c r="F227" s="304"/>
      <c r="G227" s="305"/>
      <c r="I227" s="306"/>
      <c r="K227" s="306"/>
      <c r="L227" s="307" t="s">
        <v>444</v>
      </c>
      <c r="O227" s="292">
        <v>3</v>
      </c>
    </row>
    <row r="228" spans="1:80" x14ac:dyDescent="0.2">
      <c r="A228" s="301"/>
      <c r="B228" s="308"/>
      <c r="C228" s="309" t="s">
        <v>445</v>
      </c>
      <c r="D228" s="310"/>
      <c r="E228" s="311">
        <v>708.73850000000004</v>
      </c>
      <c r="F228" s="312"/>
      <c r="G228" s="313"/>
      <c r="H228" s="314"/>
      <c r="I228" s="306"/>
      <c r="J228" s="315"/>
      <c r="K228" s="306"/>
      <c r="M228" s="307" t="s">
        <v>445</v>
      </c>
      <c r="O228" s="292"/>
    </row>
    <row r="229" spans="1:80" ht="22.5" x14ac:dyDescent="0.2">
      <c r="A229" s="293">
        <v>57</v>
      </c>
      <c r="B229" s="294" t="s">
        <v>446</v>
      </c>
      <c r="C229" s="295" t="s">
        <v>447</v>
      </c>
      <c r="D229" s="296" t="s">
        <v>100</v>
      </c>
      <c r="E229" s="297">
        <v>100</v>
      </c>
      <c r="F229" s="297">
        <v>0</v>
      </c>
      <c r="G229" s="298">
        <f>E229*F229</f>
        <v>0</v>
      </c>
      <c r="H229" s="299">
        <v>1E-4</v>
      </c>
      <c r="I229" s="300">
        <f>E229*H229</f>
        <v>0.01</v>
      </c>
      <c r="J229" s="299">
        <v>0</v>
      </c>
      <c r="K229" s="300">
        <f>E229*J229</f>
        <v>0</v>
      </c>
      <c r="O229" s="292">
        <v>2</v>
      </c>
      <c r="AA229" s="261">
        <v>1</v>
      </c>
      <c r="AB229" s="261">
        <v>0</v>
      </c>
      <c r="AC229" s="261">
        <v>0</v>
      </c>
      <c r="AZ229" s="261">
        <v>2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1</v>
      </c>
      <c r="CB229" s="292">
        <v>0</v>
      </c>
    </row>
    <row r="230" spans="1:80" x14ac:dyDescent="0.2">
      <c r="A230" s="301"/>
      <c r="B230" s="302"/>
      <c r="C230" s="303" t="s">
        <v>448</v>
      </c>
      <c r="D230" s="304"/>
      <c r="E230" s="304"/>
      <c r="F230" s="304"/>
      <c r="G230" s="305"/>
      <c r="I230" s="306"/>
      <c r="K230" s="306"/>
      <c r="L230" s="307" t="s">
        <v>448</v>
      </c>
      <c r="O230" s="292">
        <v>3</v>
      </c>
    </row>
    <row r="231" spans="1:80" x14ac:dyDescent="0.2">
      <c r="A231" s="301"/>
      <c r="B231" s="308"/>
      <c r="C231" s="309" t="s">
        <v>449</v>
      </c>
      <c r="D231" s="310"/>
      <c r="E231" s="311">
        <v>100</v>
      </c>
      <c r="F231" s="312"/>
      <c r="G231" s="313"/>
      <c r="H231" s="314"/>
      <c r="I231" s="306"/>
      <c r="J231" s="315"/>
      <c r="K231" s="306"/>
      <c r="M231" s="307">
        <v>100</v>
      </c>
      <c r="O231" s="292"/>
    </row>
    <row r="232" spans="1:80" x14ac:dyDescent="0.2">
      <c r="A232" s="293">
        <v>58</v>
      </c>
      <c r="B232" s="294" t="s">
        <v>450</v>
      </c>
      <c r="C232" s="295" t="s">
        <v>451</v>
      </c>
      <c r="D232" s="296" t="s">
        <v>191</v>
      </c>
      <c r="E232" s="297">
        <v>708.73850000000004</v>
      </c>
      <c r="F232" s="297">
        <v>0</v>
      </c>
      <c r="G232" s="298">
        <f>E232*F232</f>
        <v>0</v>
      </c>
      <c r="H232" s="299">
        <v>0</v>
      </c>
      <c r="I232" s="300">
        <f>E232*H232</f>
        <v>0</v>
      </c>
      <c r="J232" s="299">
        <v>-1.4999999999999999E-2</v>
      </c>
      <c r="K232" s="300">
        <f>E232*J232</f>
        <v>-10.6310775</v>
      </c>
      <c r="O232" s="292">
        <v>2</v>
      </c>
      <c r="AA232" s="261">
        <v>1</v>
      </c>
      <c r="AB232" s="261">
        <v>7</v>
      </c>
      <c r="AC232" s="261">
        <v>7</v>
      </c>
      <c r="AZ232" s="261">
        <v>2</v>
      </c>
      <c r="BA232" s="261">
        <f>IF(AZ232=1,G232,0)</f>
        <v>0</v>
      </c>
      <c r="BB232" s="261">
        <f>IF(AZ232=2,G232,0)</f>
        <v>0</v>
      </c>
      <c r="BC232" s="261">
        <f>IF(AZ232=3,G232,0)</f>
        <v>0</v>
      </c>
      <c r="BD232" s="261">
        <f>IF(AZ232=4,G232,0)</f>
        <v>0</v>
      </c>
      <c r="BE232" s="261">
        <f>IF(AZ232=5,G232,0)</f>
        <v>0</v>
      </c>
      <c r="CA232" s="292">
        <v>1</v>
      </c>
      <c r="CB232" s="292">
        <v>7</v>
      </c>
    </row>
    <row r="233" spans="1:80" x14ac:dyDescent="0.2">
      <c r="A233" s="301"/>
      <c r="B233" s="302"/>
      <c r="C233" s="337">
        <v>0.4</v>
      </c>
      <c r="D233" s="304"/>
      <c r="E233" s="304"/>
      <c r="F233" s="304"/>
      <c r="G233" s="305"/>
      <c r="I233" s="306"/>
      <c r="K233" s="306"/>
      <c r="L233" s="338">
        <v>0.4</v>
      </c>
      <c r="O233" s="292">
        <v>3</v>
      </c>
    </row>
    <row r="234" spans="1:80" x14ac:dyDescent="0.2">
      <c r="A234" s="301"/>
      <c r="B234" s="308"/>
      <c r="C234" s="309" t="s">
        <v>445</v>
      </c>
      <c r="D234" s="310"/>
      <c r="E234" s="311">
        <v>708.73850000000004</v>
      </c>
      <c r="F234" s="312"/>
      <c r="G234" s="313"/>
      <c r="H234" s="314"/>
      <c r="I234" s="306"/>
      <c r="J234" s="315"/>
      <c r="K234" s="306"/>
      <c r="M234" s="307" t="s">
        <v>445</v>
      </c>
      <c r="O234" s="292"/>
    </row>
    <row r="235" spans="1:80" x14ac:dyDescent="0.2">
      <c r="A235" s="293">
        <v>59</v>
      </c>
      <c r="B235" s="294" t="s">
        <v>452</v>
      </c>
      <c r="C235" s="295" t="s">
        <v>453</v>
      </c>
      <c r="D235" s="296" t="s">
        <v>191</v>
      </c>
      <c r="E235" s="297">
        <v>4.68</v>
      </c>
      <c r="F235" s="297">
        <v>0</v>
      </c>
      <c r="G235" s="298">
        <f>E235*F235</f>
        <v>0</v>
      </c>
      <c r="H235" s="299">
        <v>1.6000000000000001E-4</v>
      </c>
      <c r="I235" s="300">
        <f>E235*H235</f>
        <v>7.4879999999999999E-4</v>
      </c>
      <c r="J235" s="299">
        <v>-2.2799999999999999E-3</v>
      </c>
      <c r="K235" s="300">
        <f>E235*J235</f>
        <v>-1.0670399999999998E-2</v>
      </c>
      <c r="O235" s="292">
        <v>2</v>
      </c>
      <c r="AA235" s="261">
        <v>1</v>
      </c>
      <c r="AB235" s="261">
        <v>7</v>
      </c>
      <c r="AC235" s="261">
        <v>7</v>
      </c>
      <c r="AZ235" s="261">
        <v>2</v>
      </c>
      <c r="BA235" s="261">
        <f>IF(AZ235=1,G235,0)</f>
        <v>0</v>
      </c>
      <c r="BB235" s="261">
        <f>IF(AZ235=2,G235,0)</f>
        <v>0</v>
      </c>
      <c r="BC235" s="261">
        <f>IF(AZ235=3,G235,0)</f>
        <v>0</v>
      </c>
      <c r="BD235" s="261">
        <f>IF(AZ235=4,G235,0)</f>
        <v>0</v>
      </c>
      <c r="BE235" s="261">
        <f>IF(AZ235=5,G235,0)</f>
        <v>0</v>
      </c>
      <c r="CA235" s="292">
        <v>1</v>
      </c>
      <c r="CB235" s="292">
        <v>7</v>
      </c>
    </row>
    <row r="236" spans="1:80" x14ac:dyDescent="0.2">
      <c r="A236" s="301"/>
      <c r="B236" s="308"/>
      <c r="C236" s="309" t="s">
        <v>454</v>
      </c>
      <c r="D236" s="310"/>
      <c r="E236" s="311">
        <v>4.68</v>
      </c>
      <c r="F236" s="312"/>
      <c r="G236" s="313"/>
      <c r="H236" s="314"/>
      <c r="I236" s="306"/>
      <c r="J236" s="315"/>
      <c r="K236" s="306"/>
      <c r="M236" s="307" t="s">
        <v>454</v>
      </c>
      <c r="O236" s="292"/>
    </row>
    <row r="237" spans="1:80" x14ac:dyDescent="0.2">
      <c r="A237" s="293">
        <v>60</v>
      </c>
      <c r="B237" s="294" t="s">
        <v>455</v>
      </c>
      <c r="C237" s="295" t="s">
        <v>456</v>
      </c>
      <c r="D237" s="296" t="s">
        <v>191</v>
      </c>
      <c r="E237" s="297">
        <v>5.13</v>
      </c>
      <c r="F237" s="297">
        <v>0</v>
      </c>
      <c r="G237" s="298">
        <f>E237*F237</f>
        <v>0</v>
      </c>
      <c r="H237" s="299">
        <v>1.6000000000000001E-4</v>
      </c>
      <c r="I237" s="300">
        <f>E237*H237</f>
        <v>8.208E-4</v>
      </c>
      <c r="J237" s="299">
        <v>-1.32E-2</v>
      </c>
      <c r="K237" s="300">
        <f>E237*J237</f>
        <v>-6.7715999999999998E-2</v>
      </c>
      <c r="O237" s="292">
        <v>2</v>
      </c>
      <c r="AA237" s="261">
        <v>1</v>
      </c>
      <c r="AB237" s="261">
        <v>7</v>
      </c>
      <c r="AC237" s="261">
        <v>7</v>
      </c>
      <c r="AZ237" s="261">
        <v>2</v>
      </c>
      <c r="BA237" s="261">
        <f>IF(AZ237=1,G237,0)</f>
        <v>0</v>
      </c>
      <c r="BB237" s="261">
        <f>IF(AZ237=2,G237,0)</f>
        <v>0</v>
      </c>
      <c r="BC237" s="261">
        <f>IF(AZ237=3,G237,0)</f>
        <v>0</v>
      </c>
      <c r="BD237" s="261">
        <f>IF(AZ237=4,G237,0)</f>
        <v>0</v>
      </c>
      <c r="BE237" s="261">
        <f>IF(AZ237=5,G237,0)</f>
        <v>0</v>
      </c>
      <c r="CA237" s="292">
        <v>1</v>
      </c>
      <c r="CB237" s="292">
        <v>7</v>
      </c>
    </row>
    <row r="238" spans="1:80" x14ac:dyDescent="0.2">
      <c r="A238" s="301"/>
      <c r="B238" s="308"/>
      <c r="C238" s="309" t="s">
        <v>454</v>
      </c>
      <c r="D238" s="310"/>
      <c r="E238" s="311">
        <v>4.68</v>
      </c>
      <c r="F238" s="312"/>
      <c r="G238" s="313"/>
      <c r="H238" s="314"/>
      <c r="I238" s="306"/>
      <c r="J238" s="315"/>
      <c r="K238" s="306"/>
      <c r="M238" s="307" t="s">
        <v>454</v>
      </c>
      <c r="O238" s="292"/>
    </row>
    <row r="239" spans="1:80" x14ac:dyDescent="0.2">
      <c r="A239" s="301"/>
      <c r="B239" s="308"/>
      <c r="C239" s="309" t="s">
        <v>457</v>
      </c>
      <c r="D239" s="310"/>
      <c r="E239" s="311">
        <v>0.45</v>
      </c>
      <c r="F239" s="312"/>
      <c r="G239" s="313"/>
      <c r="H239" s="314"/>
      <c r="I239" s="306"/>
      <c r="J239" s="315"/>
      <c r="K239" s="306"/>
      <c r="M239" s="307" t="s">
        <v>457</v>
      </c>
      <c r="O239" s="292"/>
    </row>
    <row r="240" spans="1:80" ht="22.5" x14ac:dyDescent="0.2">
      <c r="A240" s="293">
        <v>61</v>
      </c>
      <c r="B240" s="294" t="s">
        <v>458</v>
      </c>
      <c r="C240" s="295" t="s">
        <v>459</v>
      </c>
      <c r="D240" s="296" t="s">
        <v>191</v>
      </c>
      <c r="E240" s="297">
        <v>1771.8462</v>
      </c>
      <c r="F240" s="297">
        <v>0</v>
      </c>
      <c r="G240" s="298">
        <f>E240*F240</f>
        <v>0</v>
      </c>
      <c r="H240" s="299">
        <v>4.0299999999999997E-3</v>
      </c>
      <c r="I240" s="300">
        <f>E240*H240</f>
        <v>7.1405401859999991</v>
      </c>
      <c r="J240" s="299">
        <v>0</v>
      </c>
      <c r="K240" s="300">
        <f>E240*J240</f>
        <v>0</v>
      </c>
      <c r="O240" s="292">
        <v>2</v>
      </c>
      <c r="AA240" s="261">
        <v>1</v>
      </c>
      <c r="AB240" s="261">
        <v>7</v>
      </c>
      <c r="AC240" s="261">
        <v>7</v>
      </c>
      <c r="AZ240" s="261">
        <v>2</v>
      </c>
      <c r="BA240" s="261">
        <f>IF(AZ240=1,G240,0)</f>
        <v>0</v>
      </c>
      <c r="BB240" s="261">
        <f>IF(AZ240=2,G240,0)</f>
        <v>0</v>
      </c>
      <c r="BC240" s="261">
        <f>IF(AZ240=3,G240,0)</f>
        <v>0</v>
      </c>
      <c r="BD240" s="261">
        <f>IF(AZ240=4,G240,0)</f>
        <v>0</v>
      </c>
      <c r="BE240" s="261">
        <f>IF(AZ240=5,G240,0)</f>
        <v>0</v>
      </c>
      <c r="CA240" s="292">
        <v>1</v>
      </c>
      <c r="CB240" s="292">
        <v>7</v>
      </c>
    </row>
    <row r="241" spans="1:80" x14ac:dyDescent="0.2">
      <c r="A241" s="301"/>
      <c r="B241" s="308"/>
      <c r="C241" s="309" t="s">
        <v>350</v>
      </c>
      <c r="D241" s="310"/>
      <c r="E241" s="311">
        <v>1771.8462</v>
      </c>
      <c r="F241" s="312"/>
      <c r="G241" s="313"/>
      <c r="H241" s="314"/>
      <c r="I241" s="306"/>
      <c r="J241" s="315"/>
      <c r="K241" s="306"/>
      <c r="M241" s="336">
        <v>17718462</v>
      </c>
      <c r="O241" s="292"/>
    </row>
    <row r="242" spans="1:80" ht="22.5" x14ac:dyDescent="0.2">
      <c r="A242" s="293">
        <v>62</v>
      </c>
      <c r="B242" s="294" t="s">
        <v>460</v>
      </c>
      <c r="C242" s="295" t="s">
        <v>461</v>
      </c>
      <c r="D242" s="296" t="s">
        <v>191</v>
      </c>
      <c r="E242" s="297">
        <v>1771.8462</v>
      </c>
      <c r="F242" s="297">
        <v>0</v>
      </c>
      <c r="G242" s="298">
        <f>E242*F242</f>
        <v>0</v>
      </c>
      <c r="H242" s="299">
        <v>1.5499999999999999E-3</v>
      </c>
      <c r="I242" s="300">
        <f>E242*H242</f>
        <v>2.7463616099999997</v>
      </c>
      <c r="J242" s="299">
        <v>0</v>
      </c>
      <c r="K242" s="300">
        <f>E242*J242</f>
        <v>0</v>
      </c>
      <c r="O242" s="292">
        <v>2</v>
      </c>
      <c r="AA242" s="261">
        <v>1</v>
      </c>
      <c r="AB242" s="261">
        <v>7</v>
      </c>
      <c r="AC242" s="261">
        <v>7</v>
      </c>
      <c r="AZ242" s="261">
        <v>2</v>
      </c>
      <c r="BA242" s="261">
        <f>IF(AZ242=1,G242,0)</f>
        <v>0</v>
      </c>
      <c r="BB242" s="261">
        <f>IF(AZ242=2,G242,0)</f>
        <v>0</v>
      </c>
      <c r="BC242" s="261">
        <f>IF(AZ242=3,G242,0)</f>
        <v>0</v>
      </c>
      <c r="BD242" s="261">
        <f>IF(AZ242=4,G242,0)</f>
        <v>0</v>
      </c>
      <c r="BE242" s="261">
        <f>IF(AZ242=5,G242,0)</f>
        <v>0</v>
      </c>
      <c r="CA242" s="292">
        <v>1</v>
      </c>
      <c r="CB242" s="292">
        <v>7</v>
      </c>
    </row>
    <row r="243" spans="1:80" x14ac:dyDescent="0.2">
      <c r="A243" s="301"/>
      <c r="B243" s="302"/>
      <c r="C243" s="303" t="s">
        <v>462</v>
      </c>
      <c r="D243" s="304"/>
      <c r="E243" s="304"/>
      <c r="F243" s="304"/>
      <c r="G243" s="305"/>
      <c r="I243" s="306"/>
      <c r="K243" s="306"/>
      <c r="L243" s="307" t="s">
        <v>462</v>
      </c>
      <c r="O243" s="292">
        <v>3</v>
      </c>
    </row>
    <row r="244" spans="1:80" x14ac:dyDescent="0.2">
      <c r="A244" s="301"/>
      <c r="B244" s="308"/>
      <c r="C244" s="309" t="s">
        <v>350</v>
      </c>
      <c r="D244" s="310"/>
      <c r="E244" s="311">
        <v>1771.8462</v>
      </c>
      <c r="F244" s="312"/>
      <c r="G244" s="313"/>
      <c r="H244" s="314"/>
      <c r="I244" s="306"/>
      <c r="J244" s="315"/>
      <c r="K244" s="306"/>
      <c r="M244" s="336">
        <v>17718462</v>
      </c>
      <c r="O244" s="292"/>
    </row>
    <row r="245" spans="1:80" ht="22.5" x14ac:dyDescent="0.2">
      <c r="A245" s="293">
        <v>63</v>
      </c>
      <c r="B245" s="294" t="s">
        <v>463</v>
      </c>
      <c r="C245" s="295" t="s">
        <v>464</v>
      </c>
      <c r="D245" s="296" t="s">
        <v>191</v>
      </c>
      <c r="E245" s="297">
        <v>442.9615</v>
      </c>
      <c r="F245" s="297">
        <v>0</v>
      </c>
      <c r="G245" s="298">
        <f>E245*F245</f>
        <v>0</v>
      </c>
      <c r="H245" s="299">
        <v>4.0299999999999997E-3</v>
      </c>
      <c r="I245" s="300">
        <f>E245*H245</f>
        <v>1.785134845</v>
      </c>
      <c r="J245" s="299">
        <v>0</v>
      </c>
      <c r="K245" s="300">
        <f>E245*J245</f>
        <v>0</v>
      </c>
      <c r="O245" s="292">
        <v>2</v>
      </c>
      <c r="AA245" s="261">
        <v>1</v>
      </c>
      <c r="AB245" s="261">
        <v>0</v>
      </c>
      <c r="AC245" s="261">
        <v>0</v>
      </c>
      <c r="AZ245" s="261">
        <v>2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1</v>
      </c>
      <c r="CB245" s="292">
        <v>0</v>
      </c>
    </row>
    <row r="246" spans="1:80" x14ac:dyDescent="0.2">
      <c r="A246" s="301"/>
      <c r="B246" s="302"/>
      <c r="C246" s="303" t="s">
        <v>465</v>
      </c>
      <c r="D246" s="304"/>
      <c r="E246" s="304"/>
      <c r="F246" s="304"/>
      <c r="G246" s="305"/>
      <c r="I246" s="306"/>
      <c r="K246" s="306"/>
      <c r="L246" s="307" t="s">
        <v>465</v>
      </c>
      <c r="O246" s="292">
        <v>3</v>
      </c>
    </row>
    <row r="247" spans="1:80" x14ac:dyDescent="0.2">
      <c r="A247" s="301"/>
      <c r="B247" s="308"/>
      <c r="C247" s="309" t="s">
        <v>466</v>
      </c>
      <c r="D247" s="310"/>
      <c r="E247" s="311">
        <v>442.9615</v>
      </c>
      <c r="F247" s="312"/>
      <c r="G247" s="313"/>
      <c r="H247" s="314"/>
      <c r="I247" s="306"/>
      <c r="J247" s="315"/>
      <c r="K247" s="306"/>
      <c r="M247" s="307" t="s">
        <v>466</v>
      </c>
      <c r="O247" s="292"/>
    </row>
    <row r="248" spans="1:80" ht="22.5" x14ac:dyDescent="0.2">
      <c r="A248" s="293">
        <v>64</v>
      </c>
      <c r="B248" s="294" t="s">
        <v>467</v>
      </c>
      <c r="C248" s="295" t="s">
        <v>468</v>
      </c>
      <c r="D248" s="296" t="s">
        <v>100</v>
      </c>
      <c r="E248" s="297">
        <v>13</v>
      </c>
      <c r="F248" s="297">
        <v>0</v>
      </c>
      <c r="G248" s="298">
        <f>E248*F248</f>
        <v>0</v>
      </c>
      <c r="H248" s="299">
        <v>1.4999999999999999E-2</v>
      </c>
      <c r="I248" s="300">
        <f>E248*H248</f>
        <v>0.19500000000000001</v>
      </c>
      <c r="J248" s="299">
        <v>0</v>
      </c>
      <c r="K248" s="300">
        <f>E248*J248</f>
        <v>0</v>
      </c>
      <c r="O248" s="292">
        <v>2</v>
      </c>
      <c r="AA248" s="261">
        <v>1</v>
      </c>
      <c r="AB248" s="261">
        <v>7</v>
      </c>
      <c r="AC248" s="261">
        <v>7</v>
      </c>
      <c r="AZ248" s="261">
        <v>2</v>
      </c>
      <c r="BA248" s="261">
        <f>IF(AZ248=1,G248,0)</f>
        <v>0</v>
      </c>
      <c r="BB248" s="261">
        <f>IF(AZ248=2,G248,0)</f>
        <v>0</v>
      </c>
      <c r="BC248" s="261">
        <f>IF(AZ248=3,G248,0)</f>
        <v>0</v>
      </c>
      <c r="BD248" s="261">
        <f>IF(AZ248=4,G248,0)</f>
        <v>0</v>
      </c>
      <c r="BE248" s="261">
        <f>IF(AZ248=5,G248,0)</f>
        <v>0</v>
      </c>
      <c r="CA248" s="292">
        <v>1</v>
      </c>
      <c r="CB248" s="292">
        <v>7</v>
      </c>
    </row>
    <row r="249" spans="1:80" x14ac:dyDescent="0.2">
      <c r="A249" s="301"/>
      <c r="B249" s="302"/>
      <c r="C249" s="303" t="s">
        <v>469</v>
      </c>
      <c r="D249" s="304"/>
      <c r="E249" s="304"/>
      <c r="F249" s="304"/>
      <c r="G249" s="305"/>
      <c r="I249" s="306"/>
      <c r="K249" s="306"/>
      <c r="L249" s="307" t="s">
        <v>469</v>
      </c>
      <c r="O249" s="292">
        <v>3</v>
      </c>
    </row>
    <row r="250" spans="1:80" x14ac:dyDescent="0.2">
      <c r="A250" s="301"/>
      <c r="B250" s="302"/>
      <c r="C250" s="303" t="s">
        <v>470</v>
      </c>
      <c r="D250" s="304"/>
      <c r="E250" s="304"/>
      <c r="F250" s="304"/>
      <c r="G250" s="305"/>
      <c r="I250" s="306"/>
      <c r="K250" s="306"/>
      <c r="L250" s="307" t="s">
        <v>470</v>
      </c>
      <c r="O250" s="292">
        <v>3</v>
      </c>
    </row>
    <row r="251" spans="1:80" x14ac:dyDescent="0.2">
      <c r="A251" s="301"/>
      <c r="B251" s="308"/>
      <c r="C251" s="309" t="s">
        <v>471</v>
      </c>
      <c r="D251" s="310"/>
      <c r="E251" s="311">
        <v>13</v>
      </c>
      <c r="F251" s="312"/>
      <c r="G251" s="313"/>
      <c r="H251" s="314"/>
      <c r="I251" s="306"/>
      <c r="J251" s="315"/>
      <c r="K251" s="306"/>
      <c r="M251" s="307">
        <v>13</v>
      </c>
      <c r="O251" s="292"/>
    </row>
    <row r="252" spans="1:80" x14ac:dyDescent="0.2">
      <c r="A252" s="293">
        <v>65</v>
      </c>
      <c r="B252" s="294" t="s">
        <v>472</v>
      </c>
      <c r="C252" s="295" t="s">
        <v>473</v>
      </c>
      <c r="D252" s="296" t="s">
        <v>181</v>
      </c>
      <c r="E252" s="297">
        <v>55.9009</v>
      </c>
      <c r="F252" s="297">
        <v>0</v>
      </c>
      <c r="G252" s="298">
        <f>E252*F252</f>
        <v>0</v>
      </c>
      <c r="H252" s="299">
        <v>2.3570000000000001E-2</v>
      </c>
      <c r="I252" s="300">
        <f>E252*H252</f>
        <v>1.3175842129999999</v>
      </c>
      <c r="J252" s="299">
        <v>0</v>
      </c>
      <c r="K252" s="300">
        <f>E252*J252</f>
        <v>0</v>
      </c>
      <c r="O252" s="292">
        <v>2</v>
      </c>
      <c r="AA252" s="261">
        <v>1</v>
      </c>
      <c r="AB252" s="261">
        <v>7</v>
      </c>
      <c r="AC252" s="261">
        <v>7</v>
      </c>
      <c r="AZ252" s="261">
        <v>2</v>
      </c>
      <c r="BA252" s="261">
        <f>IF(AZ252=1,G252,0)</f>
        <v>0</v>
      </c>
      <c r="BB252" s="261">
        <f>IF(AZ252=2,G252,0)</f>
        <v>0</v>
      </c>
      <c r="BC252" s="261">
        <f>IF(AZ252=3,G252,0)</f>
        <v>0</v>
      </c>
      <c r="BD252" s="261">
        <f>IF(AZ252=4,G252,0)</f>
        <v>0</v>
      </c>
      <c r="BE252" s="261">
        <f>IF(AZ252=5,G252,0)</f>
        <v>0</v>
      </c>
      <c r="CA252" s="292">
        <v>1</v>
      </c>
      <c r="CB252" s="292">
        <v>7</v>
      </c>
    </row>
    <row r="253" spans="1:80" x14ac:dyDescent="0.2">
      <c r="A253" s="301"/>
      <c r="B253" s="302"/>
      <c r="C253" s="303" t="s">
        <v>474</v>
      </c>
      <c r="D253" s="304"/>
      <c r="E253" s="304"/>
      <c r="F253" s="304"/>
      <c r="G253" s="305"/>
      <c r="I253" s="306"/>
      <c r="K253" s="306"/>
      <c r="L253" s="307" t="s">
        <v>474</v>
      </c>
      <c r="O253" s="292">
        <v>3</v>
      </c>
    </row>
    <row r="254" spans="1:80" x14ac:dyDescent="0.2">
      <c r="A254" s="301"/>
      <c r="B254" s="308"/>
      <c r="C254" s="309" t="s">
        <v>475</v>
      </c>
      <c r="D254" s="310"/>
      <c r="E254" s="311">
        <v>22.679600000000001</v>
      </c>
      <c r="F254" s="312"/>
      <c r="G254" s="313"/>
      <c r="H254" s="314"/>
      <c r="I254" s="306"/>
      <c r="J254" s="315"/>
      <c r="K254" s="306"/>
      <c r="M254" s="307" t="s">
        <v>475</v>
      </c>
      <c r="O254" s="292"/>
    </row>
    <row r="255" spans="1:80" x14ac:dyDescent="0.2">
      <c r="A255" s="301"/>
      <c r="B255" s="308"/>
      <c r="C255" s="309" t="s">
        <v>476</v>
      </c>
      <c r="D255" s="310"/>
      <c r="E255" s="311">
        <v>17.718499999999999</v>
      </c>
      <c r="F255" s="312"/>
      <c r="G255" s="313"/>
      <c r="H255" s="314"/>
      <c r="I255" s="306"/>
      <c r="J255" s="315"/>
      <c r="K255" s="306"/>
      <c r="M255" s="307" t="s">
        <v>476</v>
      </c>
      <c r="O255" s="292"/>
    </row>
    <row r="256" spans="1:80" x14ac:dyDescent="0.2">
      <c r="A256" s="301"/>
      <c r="B256" s="308"/>
      <c r="C256" s="309" t="s">
        <v>477</v>
      </c>
      <c r="D256" s="310"/>
      <c r="E256" s="311">
        <v>4.4295999999999998</v>
      </c>
      <c r="F256" s="312"/>
      <c r="G256" s="313"/>
      <c r="H256" s="314"/>
      <c r="I256" s="306"/>
      <c r="J256" s="315"/>
      <c r="K256" s="306"/>
      <c r="M256" s="307" t="s">
        <v>477</v>
      </c>
      <c r="O256" s="292"/>
    </row>
    <row r="257" spans="1:80" x14ac:dyDescent="0.2">
      <c r="A257" s="301"/>
      <c r="B257" s="308"/>
      <c r="C257" s="309" t="s">
        <v>478</v>
      </c>
      <c r="D257" s="310"/>
      <c r="E257" s="311">
        <v>4.4295999999999998</v>
      </c>
      <c r="F257" s="312"/>
      <c r="G257" s="313"/>
      <c r="H257" s="314"/>
      <c r="I257" s="306"/>
      <c r="J257" s="315"/>
      <c r="K257" s="306"/>
      <c r="M257" s="307" t="s">
        <v>478</v>
      </c>
      <c r="O257" s="292"/>
    </row>
    <row r="258" spans="1:80" x14ac:dyDescent="0.2">
      <c r="A258" s="301"/>
      <c r="B258" s="308"/>
      <c r="C258" s="309" t="s">
        <v>479</v>
      </c>
      <c r="D258" s="310"/>
      <c r="E258" s="311">
        <v>0.67200000000000004</v>
      </c>
      <c r="F258" s="312"/>
      <c r="G258" s="313"/>
      <c r="H258" s="314"/>
      <c r="I258" s="306"/>
      <c r="J258" s="315"/>
      <c r="K258" s="306"/>
      <c r="M258" s="307" t="s">
        <v>479</v>
      </c>
      <c r="O258" s="292"/>
    </row>
    <row r="259" spans="1:80" x14ac:dyDescent="0.2">
      <c r="A259" s="301"/>
      <c r="B259" s="308"/>
      <c r="C259" s="309" t="s">
        <v>480</v>
      </c>
      <c r="D259" s="310"/>
      <c r="E259" s="311">
        <v>1.3440000000000001</v>
      </c>
      <c r="F259" s="312"/>
      <c r="G259" s="313"/>
      <c r="H259" s="314"/>
      <c r="I259" s="306"/>
      <c r="J259" s="315"/>
      <c r="K259" s="306"/>
      <c r="M259" s="307" t="s">
        <v>480</v>
      </c>
      <c r="O259" s="292"/>
    </row>
    <row r="260" spans="1:80" x14ac:dyDescent="0.2">
      <c r="A260" s="301"/>
      <c r="B260" s="308"/>
      <c r="C260" s="309" t="s">
        <v>481</v>
      </c>
      <c r="D260" s="310"/>
      <c r="E260" s="311">
        <v>1.728</v>
      </c>
      <c r="F260" s="312"/>
      <c r="G260" s="313"/>
      <c r="H260" s="314"/>
      <c r="I260" s="306"/>
      <c r="J260" s="315"/>
      <c r="K260" s="306"/>
      <c r="M260" s="307" t="s">
        <v>481</v>
      </c>
      <c r="O260" s="292"/>
    </row>
    <row r="261" spans="1:80" x14ac:dyDescent="0.2">
      <c r="A261" s="301"/>
      <c r="B261" s="308"/>
      <c r="C261" s="309" t="s">
        <v>482</v>
      </c>
      <c r="D261" s="310"/>
      <c r="E261" s="311">
        <v>1.1439999999999999</v>
      </c>
      <c r="F261" s="312"/>
      <c r="G261" s="313"/>
      <c r="H261" s="314"/>
      <c r="I261" s="306"/>
      <c r="J261" s="315"/>
      <c r="K261" s="306"/>
      <c r="M261" s="307" t="s">
        <v>482</v>
      </c>
      <c r="O261" s="292"/>
    </row>
    <row r="262" spans="1:80" x14ac:dyDescent="0.2">
      <c r="A262" s="301"/>
      <c r="B262" s="308"/>
      <c r="C262" s="309" t="s">
        <v>483</v>
      </c>
      <c r="D262" s="310"/>
      <c r="E262" s="311">
        <v>1.7556</v>
      </c>
      <c r="F262" s="312"/>
      <c r="G262" s="313"/>
      <c r="H262" s="314"/>
      <c r="I262" s="306"/>
      <c r="J262" s="315"/>
      <c r="K262" s="306"/>
      <c r="M262" s="307" t="s">
        <v>483</v>
      </c>
      <c r="O262" s="292"/>
    </row>
    <row r="263" spans="1:80" x14ac:dyDescent="0.2">
      <c r="A263" s="293">
        <v>66</v>
      </c>
      <c r="B263" s="294" t="s">
        <v>484</v>
      </c>
      <c r="C263" s="295" t="s">
        <v>485</v>
      </c>
      <c r="D263" s="296" t="s">
        <v>191</v>
      </c>
      <c r="E263" s="297">
        <v>177.18459999999999</v>
      </c>
      <c r="F263" s="297">
        <v>0</v>
      </c>
      <c r="G263" s="298">
        <f>E263*F263</f>
        <v>0</v>
      </c>
      <c r="H263" s="299">
        <v>0</v>
      </c>
      <c r="I263" s="300">
        <f>E263*H263</f>
        <v>0</v>
      </c>
      <c r="J263" s="299">
        <v>-2.0000000000000001E-4</v>
      </c>
      <c r="K263" s="300">
        <f>E263*J263</f>
        <v>-3.5436919999999997E-2</v>
      </c>
      <c r="O263" s="292">
        <v>2</v>
      </c>
      <c r="AA263" s="261">
        <v>1</v>
      </c>
      <c r="AB263" s="261">
        <v>0</v>
      </c>
      <c r="AC263" s="261">
        <v>0</v>
      </c>
      <c r="AZ263" s="261">
        <v>2</v>
      </c>
      <c r="BA263" s="261">
        <f>IF(AZ263=1,G263,0)</f>
        <v>0</v>
      </c>
      <c r="BB263" s="261">
        <f>IF(AZ263=2,G263,0)</f>
        <v>0</v>
      </c>
      <c r="BC263" s="261">
        <f>IF(AZ263=3,G263,0)</f>
        <v>0</v>
      </c>
      <c r="BD263" s="261">
        <f>IF(AZ263=4,G263,0)</f>
        <v>0</v>
      </c>
      <c r="BE263" s="261">
        <f>IF(AZ263=5,G263,0)</f>
        <v>0</v>
      </c>
      <c r="CA263" s="292">
        <v>1</v>
      </c>
      <c r="CB263" s="292">
        <v>0</v>
      </c>
    </row>
    <row r="264" spans="1:80" x14ac:dyDescent="0.2">
      <c r="A264" s="301"/>
      <c r="B264" s="302"/>
      <c r="C264" s="303" t="s">
        <v>486</v>
      </c>
      <c r="D264" s="304"/>
      <c r="E264" s="304"/>
      <c r="F264" s="304"/>
      <c r="G264" s="305"/>
      <c r="I264" s="306"/>
      <c r="K264" s="306"/>
      <c r="L264" s="307" t="s">
        <v>486</v>
      </c>
      <c r="O264" s="292">
        <v>3</v>
      </c>
    </row>
    <row r="265" spans="1:80" x14ac:dyDescent="0.2">
      <c r="A265" s="301"/>
      <c r="B265" s="308"/>
      <c r="C265" s="309" t="s">
        <v>353</v>
      </c>
      <c r="D265" s="310"/>
      <c r="E265" s="311">
        <v>177.18459999999999</v>
      </c>
      <c r="F265" s="312"/>
      <c r="G265" s="313"/>
      <c r="H265" s="314"/>
      <c r="I265" s="306"/>
      <c r="J265" s="315"/>
      <c r="K265" s="306"/>
      <c r="M265" s="307" t="s">
        <v>353</v>
      </c>
      <c r="O265" s="292"/>
    </row>
    <row r="266" spans="1:80" ht="22.5" x14ac:dyDescent="0.2">
      <c r="A266" s="293">
        <v>67</v>
      </c>
      <c r="B266" s="294" t="s">
        <v>487</v>
      </c>
      <c r="C266" s="295" t="s">
        <v>488</v>
      </c>
      <c r="D266" s="296" t="s">
        <v>191</v>
      </c>
      <c r="E266" s="297">
        <v>98.91</v>
      </c>
      <c r="F266" s="297">
        <v>0</v>
      </c>
      <c r="G266" s="298">
        <f>E266*F266</f>
        <v>0</v>
      </c>
      <c r="H266" s="299">
        <v>6.45E-3</v>
      </c>
      <c r="I266" s="300">
        <f>E266*H266</f>
        <v>0.63796949999999997</v>
      </c>
      <c r="J266" s="299">
        <v>0</v>
      </c>
      <c r="K266" s="300">
        <f>E266*J266</f>
        <v>0</v>
      </c>
      <c r="O266" s="292">
        <v>2</v>
      </c>
      <c r="AA266" s="261">
        <v>1</v>
      </c>
      <c r="AB266" s="261">
        <v>0</v>
      </c>
      <c r="AC266" s="261">
        <v>0</v>
      </c>
      <c r="AZ266" s="261">
        <v>2</v>
      </c>
      <c r="BA266" s="261">
        <f>IF(AZ266=1,G266,0)</f>
        <v>0</v>
      </c>
      <c r="BB266" s="261">
        <f>IF(AZ266=2,G266,0)</f>
        <v>0</v>
      </c>
      <c r="BC266" s="261">
        <f>IF(AZ266=3,G266,0)</f>
        <v>0</v>
      </c>
      <c r="BD266" s="261">
        <f>IF(AZ266=4,G266,0)</f>
        <v>0</v>
      </c>
      <c r="BE266" s="261">
        <f>IF(AZ266=5,G266,0)</f>
        <v>0</v>
      </c>
      <c r="CA266" s="292">
        <v>1</v>
      </c>
      <c r="CB266" s="292">
        <v>0</v>
      </c>
    </row>
    <row r="267" spans="1:80" x14ac:dyDescent="0.2">
      <c r="A267" s="301"/>
      <c r="B267" s="302"/>
      <c r="C267" s="303" t="s">
        <v>489</v>
      </c>
      <c r="D267" s="304"/>
      <c r="E267" s="304"/>
      <c r="F267" s="304"/>
      <c r="G267" s="305"/>
      <c r="I267" s="306"/>
      <c r="K267" s="306"/>
      <c r="L267" s="307" t="s">
        <v>489</v>
      </c>
      <c r="O267" s="292">
        <v>3</v>
      </c>
    </row>
    <row r="268" spans="1:80" x14ac:dyDescent="0.2">
      <c r="A268" s="301"/>
      <c r="B268" s="308"/>
      <c r="C268" s="309" t="s">
        <v>490</v>
      </c>
      <c r="D268" s="310"/>
      <c r="E268" s="311">
        <v>98.91</v>
      </c>
      <c r="F268" s="312"/>
      <c r="G268" s="313"/>
      <c r="H268" s="314"/>
      <c r="I268" s="306"/>
      <c r="J268" s="315"/>
      <c r="K268" s="306"/>
      <c r="M268" s="336">
        <v>989100</v>
      </c>
      <c r="O268" s="292"/>
    </row>
    <row r="269" spans="1:80" x14ac:dyDescent="0.2">
      <c r="A269" s="293">
        <v>68</v>
      </c>
      <c r="B269" s="294" t="s">
        <v>491</v>
      </c>
      <c r="C269" s="295" t="s">
        <v>492</v>
      </c>
      <c r="D269" s="296" t="s">
        <v>191</v>
      </c>
      <c r="E269" s="297">
        <v>40</v>
      </c>
      <c r="F269" s="297">
        <v>0</v>
      </c>
      <c r="G269" s="298">
        <f>E269*F269</f>
        <v>0</v>
      </c>
      <c r="H269" s="299">
        <v>0</v>
      </c>
      <c r="I269" s="300">
        <f>E269*H269</f>
        <v>0</v>
      </c>
      <c r="J269" s="299">
        <v>-3.5000000000000003E-2</v>
      </c>
      <c r="K269" s="300">
        <f>E269*J269</f>
        <v>-1.4000000000000001</v>
      </c>
      <c r="O269" s="292">
        <v>2</v>
      </c>
      <c r="AA269" s="261">
        <v>1</v>
      </c>
      <c r="AB269" s="261">
        <v>0</v>
      </c>
      <c r="AC269" s="261">
        <v>0</v>
      </c>
      <c r="AZ269" s="261">
        <v>2</v>
      </c>
      <c r="BA269" s="261">
        <f>IF(AZ269=1,G269,0)</f>
        <v>0</v>
      </c>
      <c r="BB269" s="261">
        <f>IF(AZ269=2,G269,0)</f>
        <v>0</v>
      </c>
      <c r="BC269" s="261">
        <f>IF(AZ269=3,G269,0)</f>
        <v>0</v>
      </c>
      <c r="BD269" s="261">
        <f>IF(AZ269=4,G269,0)</f>
        <v>0</v>
      </c>
      <c r="BE269" s="261">
        <f>IF(AZ269=5,G269,0)</f>
        <v>0</v>
      </c>
      <c r="CA269" s="292">
        <v>1</v>
      </c>
      <c r="CB269" s="292">
        <v>0</v>
      </c>
    </row>
    <row r="270" spans="1:80" x14ac:dyDescent="0.2">
      <c r="A270" s="301"/>
      <c r="B270" s="302"/>
      <c r="C270" s="303" t="s">
        <v>493</v>
      </c>
      <c r="D270" s="304"/>
      <c r="E270" s="304"/>
      <c r="F270" s="304"/>
      <c r="G270" s="305"/>
      <c r="I270" s="306"/>
      <c r="K270" s="306"/>
      <c r="L270" s="307" t="s">
        <v>493</v>
      </c>
      <c r="O270" s="292">
        <v>3</v>
      </c>
    </row>
    <row r="271" spans="1:80" x14ac:dyDescent="0.2">
      <c r="A271" s="301"/>
      <c r="B271" s="308"/>
      <c r="C271" s="309" t="s">
        <v>370</v>
      </c>
      <c r="D271" s="310"/>
      <c r="E271" s="311">
        <v>40</v>
      </c>
      <c r="F271" s="312"/>
      <c r="G271" s="313"/>
      <c r="H271" s="314"/>
      <c r="I271" s="306"/>
      <c r="J271" s="315"/>
      <c r="K271" s="306"/>
      <c r="M271" s="307">
        <v>40</v>
      </c>
      <c r="O271" s="292"/>
    </row>
    <row r="272" spans="1:80" x14ac:dyDescent="0.2">
      <c r="A272" s="293">
        <v>69</v>
      </c>
      <c r="B272" s="294" t="s">
        <v>494</v>
      </c>
      <c r="C272" s="295" t="s">
        <v>495</v>
      </c>
      <c r="D272" s="296" t="s">
        <v>389</v>
      </c>
      <c r="E272" s="297">
        <v>40</v>
      </c>
      <c r="F272" s="297">
        <v>0</v>
      </c>
      <c r="G272" s="298">
        <f>E272*F272</f>
        <v>0</v>
      </c>
      <c r="H272" s="299">
        <v>0</v>
      </c>
      <c r="I272" s="300">
        <f>E272*H272</f>
        <v>0</v>
      </c>
      <c r="J272" s="299"/>
      <c r="K272" s="300">
        <f>E272*J272</f>
        <v>0</v>
      </c>
      <c r="O272" s="292">
        <v>2</v>
      </c>
      <c r="AA272" s="261">
        <v>3</v>
      </c>
      <c r="AB272" s="261">
        <v>7</v>
      </c>
      <c r="AC272" s="261">
        <v>31110718</v>
      </c>
      <c r="AZ272" s="261">
        <v>2</v>
      </c>
      <c r="BA272" s="261">
        <f>IF(AZ272=1,G272,0)</f>
        <v>0</v>
      </c>
      <c r="BB272" s="261">
        <f>IF(AZ272=2,G272,0)</f>
        <v>0</v>
      </c>
      <c r="BC272" s="261">
        <f>IF(AZ272=3,G272,0)</f>
        <v>0</v>
      </c>
      <c r="BD272" s="261">
        <f>IF(AZ272=4,G272,0)</f>
        <v>0</v>
      </c>
      <c r="BE272" s="261">
        <f>IF(AZ272=5,G272,0)</f>
        <v>0</v>
      </c>
      <c r="CA272" s="292">
        <v>3</v>
      </c>
      <c r="CB272" s="292">
        <v>7</v>
      </c>
    </row>
    <row r="273" spans="1:80" x14ac:dyDescent="0.2">
      <c r="A273" s="301"/>
      <c r="B273" s="302"/>
      <c r="C273" s="303" t="s">
        <v>496</v>
      </c>
      <c r="D273" s="304"/>
      <c r="E273" s="304"/>
      <c r="F273" s="304"/>
      <c r="G273" s="305"/>
      <c r="I273" s="306"/>
      <c r="K273" s="306"/>
      <c r="L273" s="307" t="s">
        <v>496</v>
      </c>
      <c r="O273" s="292">
        <v>3</v>
      </c>
    </row>
    <row r="274" spans="1:80" x14ac:dyDescent="0.2">
      <c r="A274" s="301"/>
      <c r="B274" s="302"/>
      <c r="C274" s="303" t="s">
        <v>497</v>
      </c>
      <c r="D274" s="304"/>
      <c r="E274" s="304"/>
      <c r="F274" s="304"/>
      <c r="G274" s="305"/>
      <c r="I274" s="306"/>
      <c r="K274" s="306"/>
      <c r="L274" s="307" t="s">
        <v>497</v>
      </c>
      <c r="O274" s="292">
        <v>3</v>
      </c>
    </row>
    <row r="275" spans="1:80" x14ac:dyDescent="0.2">
      <c r="A275" s="301"/>
      <c r="B275" s="308"/>
      <c r="C275" s="309" t="s">
        <v>370</v>
      </c>
      <c r="D275" s="310"/>
      <c r="E275" s="311">
        <v>40</v>
      </c>
      <c r="F275" s="312"/>
      <c r="G275" s="313"/>
      <c r="H275" s="314"/>
      <c r="I275" s="306"/>
      <c r="J275" s="315"/>
      <c r="K275" s="306"/>
      <c r="M275" s="307">
        <v>40</v>
      </c>
      <c r="O275" s="292"/>
    </row>
    <row r="276" spans="1:80" x14ac:dyDescent="0.2">
      <c r="A276" s="293">
        <v>70</v>
      </c>
      <c r="B276" s="294" t="s">
        <v>498</v>
      </c>
      <c r="C276" s="295" t="s">
        <v>499</v>
      </c>
      <c r="D276" s="296" t="s">
        <v>389</v>
      </c>
      <c r="E276" s="297">
        <v>40</v>
      </c>
      <c r="F276" s="297">
        <v>0</v>
      </c>
      <c r="G276" s="298">
        <f>E276*F276</f>
        <v>0</v>
      </c>
      <c r="H276" s="299">
        <v>0</v>
      </c>
      <c r="I276" s="300">
        <f>E276*H276</f>
        <v>0</v>
      </c>
      <c r="J276" s="299"/>
      <c r="K276" s="300">
        <f>E276*J276</f>
        <v>0</v>
      </c>
      <c r="O276" s="292">
        <v>2</v>
      </c>
      <c r="AA276" s="261">
        <v>3</v>
      </c>
      <c r="AB276" s="261">
        <v>7</v>
      </c>
      <c r="AC276" s="261">
        <v>311202240000</v>
      </c>
      <c r="AZ276" s="261">
        <v>2</v>
      </c>
      <c r="BA276" s="261">
        <f>IF(AZ276=1,G276,0)</f>
        <v>0</v>
      </c>
      <c r="BB276" s="261">
        <f>IF(AZ276=2,G276,0)</f>
        <v>0</v>
      </c>
      <c r="BC276" s="261">
        <f>IF(AZ276=3,G276,0)</f>
        <v>0</v>
      </c>
      <c r="BD276" s="261">
        <f>IF(AZ276=4,G276,0)</f>
        <v>0</v>
      </c>
      <c r="BE276" s="261">
        <f>IF(AZ276=5,G276,0)</f>
        <v>0</v>
      </c>
      <c r="CA276" s="292">
        <v>3</v>
      </c>
      <c r="CB276" s="292">
        <v>7</v>
      </c>
    </row>
    <row r="277" spans="1:80" x14ac:dyDescent="0.2">
      <c r="A277" s="301"/>
      <c r="B277" s="302"/>
      <c r="C277" s="303" t="s">
        <v>497</v>
      </c>
      <c r="D277" s="304"/>
      <c r="E277" s="304"/>
      <c r="F277" s="304"/>
      <c r="G277" s="305"/>
      <c r="I277" s="306"/>
      <c r="K277" s="306"/>
      <c r="L277" s="307" t="s">
        <v>497</v>
      </c>
      <c r="O277" s="292">
        <v>3</v>
      </c>
    </row>
    <row r="278" spans="1:80" x14ac:dyDescent="0.2">
      <c r="A278" s="301"/>
      <c r="B278" s="308"/>
      <c r="C278" s="309" t="s">
        <v>370</v>
      </c>
      <c r="D278" s="310"/>
      <c r="E278" s="311">
        <v>40</v>
      </c>
      <c r="F278" s="312"/>
      <c r="G278" s="313"/>
      <c r="H278" s="314"/>
      <c r="I278" s="306"/>
      <c r="J278" s="315"/>
      <c r="K278" s="306"/>
      <c r="M278" s="307">
        <v>40</v>
      </c>
      <c r="O278" s="292"/>
    </row>
    <row r="279" spans="1:80" x14ac:dyDescent="0.2">
      <c r="A279" s="293">
        <v>71</v>
      </c>
      <c r="B279" s="294" t="s">
        <v>500</v>
      </c>
      <c r="C279" s="295" t="s">
        <v>501</v>
      </c>
      <c r="D279" s="296" t="s">
        <v>244</v>
      </c>
      <c r="E279" s="297">
        <v>10</v>
      </c>
      <c r="F279" s="297">
        <v>0</v>
      </c>
      <c r="G279" s="298">
        <f>E279*F279</f>
        <v>0</v>
      </c>
      <c r="H279" s="299">
        <v>2.0799999999999998E-3</v>
      </c>
      <c r="I279" s="300">
        <f>E279*H279</f>
        <v>2.0799999999999999E-2</v>
      </c>
      <c r="J279" s="299"/>
      <c r="K279" s="300">
        <f>E279*J279</f>
        <v>0</v>
      </c>
      <c r="O279" s="292">
        <v>2</v>
      </c>
      <c r="AA279" s="261">
        <v>3</v>
      </c>
      <c r="AB279" s="261">
        <v>7</v>
      </c>
      <c r="AC279" s="261">
        <v>31179111</v>
      </c>
      <c r="AZ279" s="261">
        <v>2</v>
      </c>
      <c r="BA279" s="261">
        <f>IF(AZ279=1,G279,0)</f>
        <v>0</v>
      </c>
      <c r="BB279" s="261">
        <f>IF(AZ279=2,G279,0)</f>
        <v>0</v>
      </c>
      <c r="BC279" s="261">
        <f>IF(AZ279=3,G279,0)</f>
        <v>0</v>
      </c>
      <c r="BD279" s="261">
        <f>IF(AZ279=4,G279,0)</f>
        <v>0</v>
      </c>
      <c r="BE279" s="261">
        <f>IF(AZ279=5,G279,0)</f>
        <v>0</v>
      </c>
      <c r="CA279" s="292">
        <v>3</v>
      </c>
      <c r="CB279" s="292">
        <v>7</v>
      </c>
    </row>
    <row r="280" spans="1:80" x14ac:dyDescent="0.2">
      <c r="A280" s="301"/>
      <c r="B280" s="302"/>
      <c r="C280" s="303" t="s">
        <v>502</v>
      </c>
      <c r="D280" s="304"/>
      <c r="E280" s="304"/>
      <c r="F280" s="304"/>
      <c r="G280" s="305"/>
      <c r="I280" s="306"/>
      <c r="K280" s="306"/>
      <c r="L280" s="307" t="s">
        <v>502</v>
      </c>
      <c r="O280" s="292">
        <v>3</v>
      </c>
    </row>
    <row r="281" spans="1:80" x14ac:dyDescent="0.2">
      <c r="A281" s="301"/>
      <c r="B281" s="302"/>
      <c r="C281" s="303" t="s">
        <v>497</v>
      </c>
      <c r="D281" s="304"/>
      <c r="E281" s="304"/>
      <c r="F281" s="304"/>
      <c r="G281" s="305"/>
      <c r="I281" s="306"/>
      <c r="K281" s="306"/>
      <c r="L281" s="307" t="s">
        <v>497</v>
      </c>
      <c r="O281" s="292">
        <v>3</v>
      </c>
    </row>
    <row r="282" spans="1:80" x14ac:dyDescent="0.2">
      <c r="A282" s="301"/>
      <c r="B282" s="308"/>
      <c r="C282" s="309" t="s">
        <v>503</v>
      </c>
      <c r="D282" s="310"/>
      <c r="E282" s="311">
        <v>10</v>
      </c>
      <c r="F282" s="312"/>
      <c r="G282" s="313"/>
      <c r="H282" s="314"/>
      <c r="I282" s="306"/>
      <c r="J282" s="315"/>
      <c r="K282" s="306"/>
      <c r="M282" s="307" t="s">
        <v>503</v>
      </c>
      <c r="O282" s="292"/>
    </row>
    <row r="283" spans="1:80" x14ac:dyDescent="0.2">
      <c r="A283" s="293">
        <v>72</v>
      </c>
      <c r="B283" s="294" t="s">
        <v>504</v>
      </c>
      <c r="C283" s="295" t="s">
        <v>505</v>
      </c>
      <c r="D283" s="296" t="s">
        <v>389</v>
      </c>
      <c r="E283" s="297">
        <v>50</v>
      </c>
      <c r="F283" s="297">
        <v>0</v>
      </c>
      <c r="G283" s="298">
        <f>E283*F283</f>
        <v>0</v>
      </c>
      <c r="H283" s="299">
        <v>2.9999999999999997E-4</v>
      </c>
      <c r="I283" s="300">
        <f>E283*H283</f>
        <v>1.4999999999999999E-2</v>
      </c>
      <c r="J283" s="299"/>
      <c r="K283" s="300">
        <f>E283*J283</f>
        <v>0</v>
      </c>
      <c r="O283" s="292">
        <v>2</v>
      </c>
      <c r="AA283" s="261">
        <v>3</v>
      </c>
      <c r="AB283" s="261">
        <v>7</v>
      </c>
      <c r="AC283" s="261">
        <v>54872852</v>
      </c>
      <c r="AZ283" s="261">
        <v>2</v>
      </c>
      <c r="BA283" s="261">
        <f>IF(AZ283=1,G283,0)</f>
        <v>0</v>
      </c>
      <c r="BB283" s="261">
        <f>IF(AZ283=2,G283,0)</f>
        <v>0</v>
      </c>
      <c r="BC283" s="261">
        <f>IF(AZ283=3,G283,0)</f>
        <v>0</v>
      </c>
      <c r="BD283" s="261">
        <f>IF(AZ283=4,G283,0)</f>
        <v>0</v>
      </c>
      <c r="BE283" s="261">
        <f>IF(AZ283=5,G283,0)</f>
        <v>0</v>
      </c>
      <c r="CA283" s="292">
        <v>3</v>
      </c>
      <c r="CB283" s="292">
        <v>7</v>
      </c>
    </row>
    <row r="284" spans="1:80" x14ac:dyDescent="0.2">
      <c r="A284" s="301"/>
      <c r="B284" s="302"/>
      <c r="C284" s="303"/>
      <c r="D284" s="304"/>
      <c r="E284" s="304"/>
      <c r="F284" s="304"/>
      <c r="G284" s="305"/>
      <c r="I284" s="306"/>
      <c r="K284" s="306"/>
      <c r="L284" s="307"/>
      <c r="O284" s="292">
        <v>3</v>
      </c>
    </row>
    <row r="285" spans="1:80" x14ac:dyDescent="0.2">
      <c r="A285" s="301"/>
      <c r="B285" s="308"/>
      <c r="C285" s="309" t="s">
        <v>404</v>
      </c>
      <c r="D285" s="310"/>
      <c r="E285" s="311">
        <v>50</v>
      </c>
      <c r="F285" s="312"/>
      <c r="G285" s="313"/>
      <c r="H285" s="314"/>
      <c r="I285" s="306"/>
      <c r="J285" s="315"/>
      <c r="K285" s="306"/>
      <c r="M285" s="307">
        <v>50</v>
      </c>
      <c r="O285" s="292"/>
    </row>
    <row r="286" spans="1:80" x14ac:dyDescent="0.2">
      <c r="A286" s="293">
        <v>73</v>
      </c>
      <c r="B286" s="294" t="s">
        <v>506</v>
      </c>
      <c r="C286" s="295" t="s">
        <v>507</v>
      </c>
      <c r="D286" s="296" t="s">
        <v>12</v>
      </c>
      <c r="E286" s="297"/>
      <c r="F286" s="297">
        <v>0</v>
      </c>
      <c r="G286" s="298">
        <f>E286*F286</f>
        <v>0</v>
      </c>
      <c r="H286" s="299">
        <v>0</v>
      </c>
      <c r="I286" s="300">
        <f>E286*H286</f>
        <v>0</v>
      </c>
      <c r="J286" s="299"/>
      <c r="K286" s="300">
        <f>E286*J286</f>
        <v>0</v>
      </c>
      <c r="O286" s="292">
        <v>2</v>
      </c>
      <c r="AA286" s="261">
        <v>7</v>
      </c>
      <c r="AB286" s="261">
        <v>1002</v>
      </c>
      <c r="AC286" s="261">
        <v>5</v>
      </c>
      <c r="AZ286" s="261">
        <v>2</v>
      </c>
      <c r="BA286" s="261">
        <f>IF(AZ286=1,G286,0)</f>
        <v>0</v>
      </c>
      <c r="BB286" s="261">
        <f>IF(AZ286=2,G286,0)</f>
        <v>0</v>
      </c>
      <c r="BC286" s="261">
        <f>IF(AZ286=3,G286,0)</f>
        <v>0</v>
      </c>
      <c r="BD286" s="261">
        <f>IF(AZ286=4,G286,0)</f>
        <v>0</v>
      </c>
      <c r="BE286" s="261">
        <f>IF(AZ286=5,G286,0)</f>
        <v>0</v>
      </c>
      <c r="CA286" s="292">
        <v>7</v>
      </c>
      <c r="CB286" s="292">
        <v>1002</v>
      </c>
    </row>
    <row r="287" spans="1:80" x14ac:dyDescent="0.2">
      <c r="A287" s="316"/>
      <c r="B287" s="317" t="s">
        <v>101</v>
      </c>
      <c r="C287" s="318" t="s">
        <v>396</v>
      </c>
      <c r="D287" s="319"/>
      <c r="E287" s="320"/>
      <c r="F287" s="321"/>
      <c r="G287" s="322">
        <f>SUM(G190:G286)</f>
        <v>0</v>
      </c>
      <c r="H287" s="323"/>
      <c r="I287" s="324">
        <f>SUM(I190:I286)</f>
        <v>29.279932974000005</v>
      </c>
      <c r="J287" s="323"/>
      <c r="K287" s="324">
        <f>SUM(K190:K286)</f>
        <v>-15.719900820000001</v>
      </c>
      <c r="O287" s="292">
        <v>4</v>
      </c>
      <c r="BA287" s="325">
        <f>SUM(BA190:BA286)</f>
        <v>0</v>
      </c>
      <c r="BB287" s="325">
        <f>SUM(BB190:BB286)</f>
        <v>0</v>
      </c>
      <c r="BC287" s="325">
        <f>SUM(BC190:BC286)</f>
        <v>0</v>
      </c>
      <c r="BD287" s="325">
        <f>SUM(BD190:BD286)</f>
        <v>0</v>
      </c>
      <c r="BE287" s="325">
        <f>SUM(BE190:BE286)</f>
        <v>0</v>
      </c>
    </row>
    <row r="288" spans="1:80" x14ac:dyDescent="0.2">
      <c r="A288" s="282" t="s">
        <v>97</v>
      </c>
      <c r="B288" s="283" t="s">
        <v>508</v>
      </c>
      <c r="C288" s="284" t="s">
        <v>509</v>
      </c>
      <c r="D288" s="285"/>
      <c r="E288" s="286"/>
      <c r="F288" s="286"/>
      <c r="G288" s="287"/>
      <c r="H288" s="288"/>
      <c r="I288" s="289"/>
      <c r="J288" s="290"/>
      <c r="K288" s="291"/>
      <c r="O288" s="292">
        <v>1</v>
      </c>
    </row>
    <row r="289" spans="1:80" ht="22.5" x14ac:dyDescent="0.2">
      <c r="A289" s="293">
        <v>74</v>
      </c>
      <c r="B289" s="294" t="s">
        <v>511</v>
      </c>
      <c r="C289" s="295" t="s">
        <v>512</v>
      </c>
      <c r="D289" s="296" t="s">
        <v>191</v>
      </c>
      <c r="E289" s="297">
        <v>40</v>
      </c>
      <c r="F289" s="297">
        <v>0</v>
      </c>
      <c r="G289" s="298">
        <f>E289*F289</f>
        <v>0</v>
      </c>
      <c r="H289" s="299">
        <v>1.367E-2</v>
      </c>
      <c r="I289" s="300">
        <f>E289*H289</f>
        <v>0.54679999999999995</v>
      </c>
      <c r="J289" s="299">
        <v>0</v>
      </c>
      <c r="K289" s="300">
        <f>E289*J289</f>
        <v>0</v>
      </c>
      <c r="O289" s="292">
        <v>2</v>
      </c>
      <c r="AA289" s="261">
        <v>1</v>
      </c>
      <c r="AB289" s="261">
        <v>7</v>
      </c>
      <c r="AC289" s="261">
        <v>7</v>
      </c>
      <c r="AZ289" s="261">
        <v>2</v>
      </c>
      <c r="BA289" s="261">
        <f>IF(AZ289=1,G289,0)</f>
        <v>0</v>
      </c>
      <c r="BB289" s="261">
        <f>IF(AZ289=2,G289,0)</f>
        <v>0</v>
      </c>
      <c r="BC289" s="261">
        <f>IF(AZ289=3,G289,0)</f>
        <v>0</v>
      </c>
      <c r="BD289" s="261">
        <f>IF(AZ289=4,G289,0)</f>
        <v>0</v>
      </c>
      <c r="BE289" s="261">
        <f>IF(AZ289=5,G289,0)</f>
        <v>0</v>
      </c>
      <c r="CA289" s="292">
        <v>1</v>
      </c>
      <c r="CB289" s="292">
        <v>7</v>
      </c>
    </row>
    <row r="290" spans="1:80" x14ac:dyDescent="0.2">
      <c r="A290" s="301"/>
      <c r="B290" s="302"/>
      <c r="C290" s="303" t="s">
        <v>513</v>
      </c>
      <c r="D290" s="304"/>
      <c r="E290" s="304"/>
      <c r="F290" s="304"/>
      <c r="G290" s="305"/>
      <c r="I290" s="306"/>
      <c r="K290" s="306"/>
      <c r="L290" s="307" t="s">
        <v>513</v>
      </c>
      <c r="O290" s="292">
        <v>3</v>
      </c>
    </row>
    <row r="291" spans="1:80" x14ac:dyDescent="0.2">
      <c r="A291" s="301"/>
      <c r="B291" s="308"/>
      <c r="C291" s="309" t="s">
        <v>370</v>
      </c>
      <c r="D291" s="310"/>
      <c r="E291" s="311">
        <v>40</v>
      </c>
      <c r="F291" s="312"/>
      <c r="G291" s="313"/>
      <c r="H291" s="314"/>
      <c r="I291" s="306"/>
      <c r="J291" s="315"/>
      <c r="K291" s="306"/>
      <c r="M291" s="307">
        <v>40</v>
      </c>
      <c r="O291" s="292"/>
    </row>
    <row r="292" spans="1:80" x14ac:dyDescent="0.2">
      <c r="A292" s="293">
        <v>75</v>
      </c>
      <c r="B292" s="294" t="s">
        <v>514</v>
      </c>
      <c r="C292" s="295" t="s">
        <v>515</v>
      </c>
      <c r="D292" s="296" t="s">
        <v>12</v>
      </c>
      <c r="E292" s="297"/>
      <c r="F292" s="297">
        <v>0</v>
      </c>
      <c r="G292" s="298">
        <f>E292*F292</f>
        <v>0</v>
      </c>
      <c r="H292" s="299">
        <v>0</v>
      </c>
      <c r="I292" s="300">
        <f>E292*H292</f>
        <v>0</v>
      </c>
      <c r="J292" s="299"/>
      <c r="K292" s="300">
        <f>E292*J292</f>
        <v>0</v>
      </c>
      <c r="O292" s="292">
        <v>2</v>
      </c>
      <c r="AA292" s="261">
        <v>7</v>
      </c>
      <c r="AB292" s="261">
        <v>1002</v>
      </c>
      <c r="AC292" s="261">
        <v>5</v>
      </c>
      <c r="AZ292" s="261">
        <v>2</v>
      </c>
      <c r="BA292" s="261">
        <f>IF(AZ292=1,G292,0)</f>
        <v>0</v>
      </c>
      <c r="BB292" s="261">
        <f>IF(AZ292=2,G292,0)</f>
        <v>0</v>
      </c>
      <c r="BC292" s="261">
        <f>IF(AZ292=3,G292,0)</f>
        <v>0</v>
      </c>
      <c r="BD292" s="261">
        <f>IF(AZ292=4,G292,0)</f>
        <v>0</v>
      </c>
      <c r="BE292" s="261">
        <f>IF(AZ292=5,G292,0)</f>
        <v>0</v>
      </c>
      <c r="CA292" s="292">
        <v>7</v>
      </c>
      <c r="CB292" s="292">
        <v>1002</v>
      </c>
    </row>
    <row r="293" spans="1:80" x14ac:dyDescent="0.2">
      <c r="A293" s="316"/>
      <c r="B293" s="317" t="s">
        <v>101</v>
      </c>
      <c r="C293" s="318" t="s">
        <v>510</v>
      </c>
      <c r="D293" s="319"/>
      <c r="E293" s="320"/>
      <c r="F293" s="321"/>
      <c r="G293" s="322">
        <f>SUM(G288:G292)</f>
        <v>0</v>
      </c>
      <c r="H293" s="323"/>
      <c r="I293" s="324">
        <f>SUM(I288:I292)</f>
        <v>0.54679999999999995</v>
      </c>
      <c r="J293" s="323"/>
      <c r="K293" s="324">
        <f>SUM(K288:K292)</f>
        <v>0</v>
      </c>
      <c r="O293" s="292">
        <v>4</v>
      </c>
      <c r="BA293" s="325">
        <f>SUM(BA288:BA292)</f>
        <v>0</v>
      </c>
      <c r="BB293" s="325">
        <f>SUM(BB288:BB292)</f>
        <v>0</v>
      </c>
      <c r="BC293" s="325">
        <f>SUM(BC288:BC292)</f>
        <v>0</v>
      </c>
      <c r="BD293" s="325">
        <f>SUM(BD288:BD292)</f>
        <v>0</v>
      </c>
      <c r="BE293" s="325">
        <f>SUM(BE288:BE292)</f>
        <v>0</v>
      </c>
    </row>
    <row r="294" spans="1:80" x14ac:dyDescent="0.2">
      <c r="A294" s="282" t="s">
        <v>97</v>
      </c>
      <c r="B294" s="283" t="s">
        <v>516</v>
      </c>
      <c r="C294" s="284" t="s">
        <v>517</v>
      </c>
      <c r="D294" s="285"/>
      <c r="E294" s="286"/>
      <c r="F294" s="286"/>
      <c r="G294" s="287"/>
      <c r="H294" s="288"/>
      <c r="I294" s="289"/>
      <c r="J294" s="290"/>
      <c r="K294" s="291"/>
      <c r="O294" s="292">
        <v>1</v>
      </c>
    </row>
    <row r="295" spans="1:80" ht="22.5" x14ac:dyDescent="0.2">
      <c r="A295" s="293">
        <v>76</v>
      </c>
      <c r="B295" s="294" t="s">
        <v>519</v>
      </c>
      <c r="C295" s="295" t="s">
        <v>520</v>
      </c>
      <c r="D295" s="296" t="s">
        <v>244</v>
      </c>
      <c r="E295" s="297">
        <v>398.6</v>
      </c>
      <c r="F295" s="297">
        <v>0</v>
      </c>
      <c r="G295" s="298">
        <f>E295*F295</f>
        <v>0</v>
      </c>
      <c r="H295" s="299">
        <v>4.47E-3</v>
      </c>
      <c r="I295" s="300">
        <f>E295*H295</f>
        <v>1.7817420000000002</v>
      </c>
      <c r="J295" s="299">
        <v>0</v>
      </c>
      <c r="K295" s="300">
        <f>E295*J295</f>
        <v>0</v>
      </c>
      <c r="O295" s="292">
        <v>2</v>
      </c>
      <c r="AA295" s="261">
        <v>1</v>
      </c>
      <c r="AB295" s="261">
        <v>0</v>
      </c>
      <c r="AC295" s="261">
        <v>0</v>
      </c>
      <c r="AZ295" s="261">
        <v>2</v>
      </c>
      <c r="BA295" s="261">
        <f>IF(AZ295=1,G295,0)</f>
        <v>0</v>
      </c>
      <c r="BB295" s="261">
        <f>IF(AZ295=2,G295,0)</f>
        <v>0</v>
      </c>
      <c r="BC295" s="261">
        <f>IF(AZ295=3,G295,0)</f>
        <v>0</v>
      </c>
      <c r="BD295" s="261">
        <f>IF(AZ295=4,G295,0)</f>
        <v>0</v>
      </c>
      <c r="BE295" s="261">
        <f>IF(AZ295=5,G295,0)</f>
        <v>0</v>
      </c>
      <c r="CA295" s="292">
        <v>1</v>
      </c>
      <c r="CB295" s="292">
        <v>0</v>
      </c>
    </row>
    <row r="296" spans="1:80" x14ac:dyDescent="0.2">
      <c r="A296" s="301"/>
      <c r="B296" s="302"/>
      <c r="C296" s="303" t="s">
        <v>521</v>
      </c>
      <c r="D296" s="304"/>
      <c r="E296" s="304"/>
      <c r="F296" s="304"/>
      <c r="G296" s="305"/>
      <c r="I296" s="306"/>
      <c r="K296" s="306"/>
      <c r="L296" s="307" t="s">
        <v>521</v>
      </c>
      <c r="O296" s="292">
        <v>3</v>
      </c>
    </row>
    <row r="297" spans="1:80" x14ac:dyDescent="0.2">
      <c r="A297" s="301"/>
      <c r="B297" s="308"/>
      <c r="C297" s="309" t="s">
        <v>522</v>
      </c>
      <c r="D297" s="310"/>
      <c r="E297" s="311">
        <v>68</v>
      </c>
      <c r="F297" s="312"/>
      <c r="G297" s="313"/>
      <c r="H297" s="314"/>
      <c r="I297" s="306"/>
      <c r="J297" s="315"/>
      <c r="K297" s="306"/>
      <c r="M297" s="307" t="s">
        <v>522</v>
      </c>
      <c r="O297" s="292"/>
    </row>
    <row r="298" spans="1:80" x14ac:dyDescent="0.2">
      <c r="A298" s="301"/>
      <c r="B298" s="308"/>
      <c r="C298" s="309" t="s">
        <v>523</v>
      </c>
      <c r="D298" s="310"/>
      <c r="E298" s="311">
        <v>330.6</v>
      </c>
      <c r="F298" s="312"/>
      <c r="G298" s="313"/>
      <c r="H298" s="314"/>
      <c r="I298" s="306"/>
      <c r="J298" s="315"/>
      <c r="K298" s="306"/>
      <c r="M298" s="307" t="s">
        <v>523</v>
      </c>
      <c r="O298" s="292"/>
    </row>
    <row r="299" spans="1:80" ht="22.5" x14ac:dyDescent="0.2">
      <c r="A299" s="293">
        <v>77</v>
      </c>
      <c r="B299" s="294" t="s">
        <v>524</v>
      </c>
      <c r="C299" s="295" t="s">
        <v>525</v>
      </c>
      <c r="D299" s="296" t="s">
        <v>244</v>
      </c>
      <c r="E299" s="297">
        <v>218.2</v>
      </c>
      <c r="F299" s="297">
        <v>0</v>
      </c>
      <c r="G299" s="298">
        <f>E299*F299</f>
        <v>0</v>
      </c>
      <c r="H299" s="299">
        <v>2.7200000000000002E-3</v>
      </c>
      <c r="I299" s="300">
        <f>E299*H299</f>
        <v>0.59350400000000003</v>
      </c>
      <c r="J299" s="299">
        <v>0</v>
      </c>
      <c r="K299" s="300">
        <f>E299*J299</f>
        <v>0</v>
      </c>
      <c r="O299" s="292">
        <v>2</v>
      </c>
      <c r="AA299" s="261">
        <v>1</v>
      </c>
      <c r="AB299" s="261">
        <v>7</v>
      </c>
      <c r="AC299" s="261">
        <v>7</v>
      </c>
      <c r="AZ299" s="261">
        <v>2</v>
      </c>
      <c r="BA299" s="261">
        <f>IF(AZ299=1,G299,0)</f>
        <v>0</v>
      </c>
      <c r="BB299" s="261">
        <f>IF(AZ299=2,G299,0)</f>
        <v>0</v>
      </c>
      <c r="BC299" s="261">
        <f>IF(AZ299=3,G299,0)</f>
        <v>0</v>
      </c>
      <c r="BD299" s="261">
        <f>IF(AZ299=4,G299,0)</f>
        <v>0</v>
      </c>
      <c r="BE299" s="261">
        <f>IF(AZ299=5,G299,0)</f>
        <v>0</v>
      </c>
      <c r="CA299" s="292">
        <v>1</v>
      </c>
      <c r="CB299" s="292">
        <v>7</v>
      </c>
    </row>
    <row r="300" spans="1:80" x14ac:dyDescent="0.2">
      <c r="A300" s="301"/>
      <c r="B300" s="302"/>
      <c r="C300" s="303" t="s">
        <v>521</v>
      </c>
      <c r="D300" s="304"/>
      <c r="E300" s="304"/>
      <c r="F300" s="304"/>
      <c r="G300" s="305"/>
      <c r="I300" s="306"/>
      <c r="K300" s="306"/>
      <c r="L300" s="307" t="s">
        <v>521</v>
      </c>
      <c r="O300" s="292">
        <v>3</v>
      </c>
    </row>
    <row r="301" spans="1:80" x14ac:dyDescent="0.2">
      <c r="A301" s="301"/>
      <c r="B301" s="302"/>
      <c r="C301" s="303" t="s">
        <v>526</v>
      </c>
      <c r="D301" s="304"/>
      <c r="E301" s="304"/>
      <c r="F301" s="304"/>
      <c r="G301" s="305"/>
      <c r="I301" s="306"/>
      <c r="K301" s="306"/>
      <c r="L301" s="307" t="s">
        <v>526</v>
      </c>
      <c r="O301" s="292">
        <v>3</v>
      </c>
    </row>
    <row r="302" spans="1:80" ht="22.5" x14ac:dyDescent="0.2">
      <c r="A302" s="301"/>
      <c r="B302" s="308"/>
      <c r="C302" s="309" t="s">
        <v>527</v>
      </c>
      <c r="D302" s="310"/>
      <c r="E302" s="311">
        <v>123.9</v>
      </c>
      <c r="F302" s="312"/>
      <c r="G302" s="313"/>
      <c r="H302" s="314"/>
      <c r="I302" s="306"/>
      <c r="J302" s="315"/>
      <c r="K302" s="306"/>
      <c r="M302" s="307" t="s">
        <v>527</v>
      </c>
      <c r="O302" s="292"/>
    </row>
    <row r="303" spans="1:80" x14ac:dyDescent="0.2">
      <c r="A303" s="301"/>
      <c r="B303" s="308"/>
      <c r="C303" s="309" t="s">
        <v>528</v>
      </c>
      <c r="D303" s="310"/>
      <c r="E303" s="311">
        <v>8.1</v>
      </c>
      <c r="F303" s="312"/>
      <c r="G303" s="313"/>
      <c r="H303" s="314"/>
      <c r="I303" s="306"/>
      <c r="J303" s="315"/>
      <c r="K303" s="306"/>
      <c r="M303" s="307" t="s">
        <v>528</v>
      </c>
      <c r="O303" s="292"/>
    </row>
    <row r="304" spans="1:80" x14ac:dyDescent="0.2">
      <c r="A304" s="301"/>
      <c r="B304" s="308"/>
      <c r="C304" s="309" t="s">
        <v>529</v>
      </c>
      <c r="D304" s="310"/>
      <c r="E304" s="311">
        <v>72.400000000000006</v>
      </c>
      <c r="F304" s="312"/>
      <c r="G304" s="313"/>
      <c r="H304" s="314"/>
      <c r="I304" s="306"/>
      <c r="J304" s="315"/>
      <c r="K304" s="306"/>
      <c r="M304" s="307" t="s">
        <v>529</v>
      </c>
      <c r="O304" s="292"/>
    </row>
    <row r="305" spans="1:80" x14ac:dyDescent="0.2">
      <c r="A305" s="301"/>
      <c r="B305" s="308"/>
      <c r="C305" s="309" t="s">
        <v>530</v>
      </c>
      <c r="D305" s="310"/>
      <c r="E305" s="311">
        <v>13.8</v>
      </c>
      <c r="F305" s="312"/>
      <c r="G305" s="313"/>
      <c r="H305" s="314"/>
      <c r="I305" s="306"/>
      <c r="J305" s="315"/>
      <c r="K305" s="306"/>
      <c r="M305" s="307" t="s">
        <v>530</v>
      </c>
      <c r="O305" s="292"/>
    </row>
    <row r="306" spans="1:80" ht="22.5" x14ac:dyDescent="0.2">
      <c r="A306" s="293">
        <v>78</v>
      </c>
      <c r="B306" s="294" t="s">
        <v>531</v>
      </c>
      <c r="C306" s="295" t="s">
        <v>532</v>
      </c>
      <c r="D306" s="296" t="s">
        <v>389</v>
      </c>
      <c r="E306" s="297">
        <v>3</v>
      </c>
      <c r="F306" s="297">
        <v>0</v>
      </c>
      <c r="G306" s="298">
        <f>E306*F306</f>
        <v>0</v>
      </c>
      <c r="H306" s="299">
        <v>4.3400000000000001E-3</v>
      </c>
      <c r="I306" s="300">
        <f>E306*H306</f>
        <v>1.302E-2</v>
      </c>
      <c r="J306" s="299">
        <v>0</v>
      </c>
      <c r="K306" s="300">
        <f>E306*J306</f>
        <v>0</v>
      </c>
      <c r="O306" s="292">
        <v>2</v>
      </c>
      <c r="AA306" s="261">
        <v>1</v>
      </c>
      <c r="AB306" s="261">
        <v>0</v>
      </c>
      <c r="AC306" s="261">
        <v>0</v>
      </c>
      <c r="AZ306" s="261">
        <v>2</v>
      </c>
      <c r="BA306" s="261">
        <f>IF(AZ306=1,G306,0)</f>
        <v>0</v>
      </c>
      <c r="BB306" s="261">
        <f>IF(AZ306=2,G306,0)</f>
        <v>0</v>
      </c>
      <c r="BC306" s="261">
        <f>IF(AZ306=3,G306,0)</f>
        <v>0</v>
      </c>
      <c r="BD306" s="261">
        <f>IF(AZ306=4,G306,0)</f>
        <v>0</v>
      </c>
      <c r="BE306" s="261">
        <f>IF(AZ306=5,G306,0)</f>
        <v>0</v>
      </c>
      <c r="CA306" s="292">
        <v>1</v>
      </c>
      <c r="CB306" s="292">
        <v>0</v>
      </c>
    </row>
    <row r="307" spans="1:80" x14ac:dyDescent="0.2">
      <c r="A307" s="301"/>
      <c r="B307" s="302"/>
      <c r="C307" s="303" t="s">
        <v>521</v>
      </c>
      <c r="D307" s="304"/>
      <c r="E307" s="304"/>
      <c r="F307" s="304"/>
      <c r="G307" s="305"/>
      <c r="I307" s="306"/>
      <c r="K307" s="306"/>
      <c r="L307" s="307" t="s">
        <v>521</v>
      </c>
      <c r="O307" s="292">
        <v>3</v>
      </c>
    </row>
    <row r="308" spans="1:80" x14ac:dyDescent="0.2">
      <c r="A308" s="301"/>
      <c r="B308" s="308"/>
      <c r="C308" s="309" t="s">
        <v>533</v>
      </c>
      <c r="D308" s="310"/>
      <c r="E308" s="311">
        <v>3</v>
      </c>
      <c r="F308" s="312"/>
      <c r="G308" s="313"/>
      <c r="H308" s="314"/>
      <c r="I308" s="306"/>
      <c r="J308" s="315"/>
      <c r="K308" s="306"/>
      <c r="M308" s="307" t="s">
        <v>533</v>
      </c>
      <c r="O308" s="292"/>
    </row>
    <row r="309" spans="1:80" ht="22.5" x14ac:dyDescent="0.2">
      <c r="A309" s="293">
        <v>79</v>
      </c>
      <c r="B309" s="294" t="s">
        <v>534</v>
      </c>
      <c r="C309" s="295" t="s">
        <v>535</v>
      </c>
      <c r="D309" s="296" t="s">
        <v>244</v>
      </c>
      <c r="E309" s="297">
        <v>68</v>
      </c>
      <c r="F309" s="297">
        <v>0</v>
      </c>
      <c r="G309" s="298">
        <f>E309*F309</f>
        <v>0</v>
      </c>
      <c r="H309" s="299">
        <v>3.3300000000000001E-3</v>
      </c>
      <c r="I309" s="300">
        <f>E309*H309</f>
        <v>0.22644</v>
      </c>
      <c r="J309" s="299">
        <v>0</v>
      </c>
      <c r="K309" s="300">
        <f>E309*J309</f>
        <v>0</v>
      </c>
      <c r="O309" s="292">
        <v>2</v>
      </c>
      <c r="AA309" s="261">
        <v>1</v>
      </c>
      <c r="AB309" s="261">
        <v>7</v>
      </c>
      <c r="AC309" s="261">
        <v>7</v>
      </c>
      <c r="AZ309" s="261">
        <v>2</v>
      </c>
      <c r="BA309" s="261">
        <f>IF(AZ309=1,G309,0)</f>
        <v>0</v>
      </c>
      <c r="BB309" s="261">
        <f>IF(AZ309=2,G309,0)</f>
        <v>0</v>
      </c>
      <c r="BC309" s="261">
        <f>IF(AZ309=3,G309,0)</f>
        <v>0</v>
      </c>
      <c r="BD309" s="261">
        <f>IF(AZ309=4,G309,0)</f>
        <v>0</v>
      </c>
      <c r="BE309" s="261">
        <f>IF(AZ309=5,G309,0)</f>
        <v>0</v>
      </c>
      <c r="CA309" s="292">
        <v>1</v>
      </c>
      <c r="CB309" s="292">
        <v>7</v>
      </c>
    </row>
    <row r="310" spans="1:80" x14ac:dyDescent="0.2">
      <c r="A310" s="301"/>
      <c r="B310" s="302"/>
      <c r="C310" s="303" t="s">
        <v>536</v>
      </c>
      <c r="D310" s="304"/>
      <c r="E310" s="304"/>
      <c r="F310" s="304"/>
      <c r="G310" s="305"/>
      <c r="I310" s="306"/>
      <c r="K310" s="306"/>
      <c r="L310" s="307" t="s">
        <v>536</v>
      </c>
      <c r="O310" s="292">
        <v>3</v>
      </c>
    </row>
    <row r="311" spans="1:80" x14ac:dyDescent="0.2">
      <c r="A311" s="301"/>
      <c r="B311" s="308"/>
      <c r="C311" s="309" t="s">
        <v>537</v>
      </c>
      <c r="D311" s="310"/>
      <c r="E311" s="311">
        <v>68</v>
      </c>
      <c r="F311" s="312"/>
      <c r="G311" s="313"/>
      <c r="H311" s="314"/>
      <c r="I311" s="306"/>
      <c r="J311" s="315"/>
      <c r="K311" s="306"/>
      <c r="M311" s="307">
        <v>68</v>
      </c>
      <c r="O311" s="292"/>
    </row>
    <row r="312" spans="1:80" ht="22.5" x14ac:dyDescent="0.2">
      <c r="A312" s="293">
        <v>80</v>
      </c>
      <c r="B312" s="294" t="s">
        <v>538</v>
      </c>
      <c r="C312" s="295" t="s">
        <v>539</v>
      </c>
      <c r="D312" s="296" t="s">
        <v>244</v>
      </c>
      <c r="E312" s="297">
        <v>330.6</v>
      </c>
      <c r="F312" s="297">
        <v>0</v>
      </c>
      <c r="G312" s="298">
        <f>E312*F312</f>
        <v>0</v>
      </c>
      <c r="H312" s="299">
        <v>3.5100000000000001E-3</v>
      </c>
      <c r="I312" s="300">
        <f>E312*H312</f>
        <v>1.160406</v>
      </c>
      <c r="J312" s="299">
        <v>0</v>
      </c>
      <c r="K312" s="300">
        <f>E312*J312</f>
        <v>0</v>
      </c>
      <c r="O312" s="292">
        <v>2</v>
      </c>
      <c r="AA312" s="261">
        <v>1</v>
      </c>
      <c r="AB312" s="261">
        <v>0</v>
      </c>
      <c r="AC312" s="261">
        <v>0</v>
      </c>
      <c r="AZ312" s="261">
        <v>2</v>
      </c>
      <c r="BA312" s="261">
        <f>IF(AZ312=1,G312,0)</f>
        <v>0</v>
      </c>
      <c r="BB312" s="261">
        <f>IF(AZ312=2,G312,0)</f>
        <v>0</v>
      </c>
      <c r="BC312" s="261">
        <f>IF(AZ312=3,G312,0)</f>
        <v>0</v>
      </c>
      <c r="BD312" s="261">
        <f>IF(AZ312=4,G312,0)</f>
        <v>0</v>
      </c>
      <c r="BE312" s="261">
        <f>IF(AZ312=5,G312,0)</f>
        <v>0</v>
      </c>
      <c r="CA312" s="292">
        <v>1</v>
      </c>
      <c r="CB312" s="292">
        <v>0</v>
      </c>
    </row>
    <row r="313" spans="1:80" x14ac:dyDescent="0.2">
      <c r="A313" s="301"/>
      <c r="B313" s="302"/>
      <c r="C313" s="303" t="s">
        <v>540</v>
      </c>
      <c r="D313" s="304"/>
      <c r="E313" s="304"/>
      <c r="F313" s="304"/>
      <c r="G313" s="305"/>
      <c r="I313" s="306"/>
      <c r="K313" s="306"/>
      <c r="L313" s="307" t="s">
        <v>540</v>
      </c>
      <c r="O313" s="292">
        <v>3</v>
      </c>
    </row>
    <row r="314" spans="1:80" x14ac:dyDescent="0.2">
      <c r="A314" s="301"/>
      <c r="B314" s="308"/>
      <c r="C314" s="309" t="s">
        <v>541</v>
      </c>
      <c r="D314" s="310"/>
      <c r="E314" s="311">
        <v>330.6</v>
      </c>
      <c r="F314" s="312"/>
      <c r="G314" s="313"/>
      <c r="H314" s="314"/>
      <c r="I314" s="306"/>
      <c r="J314" s="315"/>
      <c r="K314" s="306"/>
      <c r="M314" s="307" t="s">
        <v>541</v>
      </c>
      <c r="O314" s="292"/>
    </row>
    <row r="315" spans="1:80" x14ac:dyDescent="0.2">
      <c r="A315" s="293">
        <v>81</v>
      </c>
      <c r="B315" s="294" t="s">
        <v>542</v>
      </c>
      <c r="C315" s="295" t="s">
        <v>543</v>
      </c>
      <c r="D315" s="296" t="s">
        <v>244</v>
      </c>
      <c r="E315" s="297">
        <v>67.2</v>
      </c>
      <c r="F315" s="297">
        <v>0</v>
      </c>
      <c r="G315" s="298">
        <f>E315*F315</f>
        <v>0</v>
      </c>
      <c r="H315" s="299">
        <v>2.8800000000000002E-3</v>
      </c>
      <c r="I315" s="300">
        <f>E315*H315</f>
        <v>0.19353600000000001</v>
      </c>
      <c r="J315" s="299">
        <v>0</v>
      </c>
      <c r="K315" s="300">
        <f>E315*J315</f>
        <v>0</v>
      </c>
      <c r="O315" s="292">
        <v>2</v>
      </c>
      <c r="AA315" s="261">
        <v>1</v>
      </c>
      <c r="AB315" s="261">
        <v>0</v>
      </c>
      <c r="AC315" s="261">
        <v>0</v>
      </c>
      <c r="AZ315" s="261">
        <v>2</v>
      </c>
      <c r="BA315" s="261">
        <f>IF(AZ315=1,G315,0)</f>
        <v>0</v>
      </c>
      <c r="BB315" s="261">
        <f>IF(AZ315=2,G315,0)</f>
        <v>0</v>
      </c>
      <c r="BC315" s="261">
        <f>IF(AZ315=3,G315,0)</f>
        <v>0</v>
      </c>
      <c r="BD315" s="261">
        <f>IF(AZ315=4,G315,0)</f>
        <v>0</v>
      </c>
      <c r="BE315" s="261">
        <f>IF(AZ315=5,G315,0)</f>
        <v>0</v>
      </c>
      <c r="CA315" s="292">
        <v>1</v>
      </c>
      <c r="CB315" s="292">
        <v>0</v>
      </c>
    </row>
    <row r="316" spans="1:80" x14ac:dyDescent="0.2">
      <c r="A316" s="301"/>
      <c r="B316" s="302"/>
      <c r="C316" s="303" t="s">
        <v>521</v>
      </c>
      <c r="D316" s="304"/>
      <c r="E316" s="304"/>
      <c r="F316" s="304"/>
      <c r="G316" s="305"/>
      <c r="I316" s="306"/>
      <c r="K316" s="306"/>
      <c r="L316" s="307" t="s">
        <v>521</v>
      </c>
      <c r="O316" s="292">
        <v>3</v>
      </c>
    </row>
    <row r="317" spans="1:80" x14ac:dyDescent="0.2">
      <c r="A317" s="301"/>
      <c r="B317" s="308"/>
      <c r="C317" s="309" t="s">
        <v>544</v>
      </c>
      <c r="D317" s="310"/>
      <c r="E317" s="311">
        <v>12.2</v>
      </c>
      <c r="F317" s="312"/>
      <c r="G317" s="313"/>
      <c r="H317" s="314"/>
      <c r="I317" s="306"/>
      <c r="J317" s="315"/>
      <c r="K317" s="306"/>
      <c r="M317" s="307" t="s">
        <v>544</v>
      </c>
      <c r="O317" s="292"/>
    </row>
    <row r="318" spans="1:80" x14ac:dyDescent="0.2">
      <c r="A318" s="301"/>
      <c r="B318" s="308"/>
      <c r="C318" s="309" t="s">
        <v>545</v>
      </c>
      <c r="D318" s="310"/>
      <c r="E318" s="311">
        <v>30.5</v>
      </c>
      <c r="F318" s="312"/>
      <c r="G318" s="313"/>
      <c r="H318" s="314"/>
      <c r="I318" s="306"/>
      <c r="J318" s="315"/>
      <c r="K318" s="306"/>
      <c r="M318" s="307" t="s">
        <v>545</v>
      </c>
      <c r="O318" s="292"/>
    </row>
    <row r="319" spans="1:80" x14ac:dyDescent="0.2">
      <c r="A319" s="301"/>
      <c r="B319" s="308"/>
      <c r="C319" s="309" t="s">
        <v>546</v>
      </c>
      <c r="D319" s="310"/>
      <c r="E319" s="311">
        <v>24.5</v>
      </c>
      <c r="F319" s="312"/>
      <c r="G319" s="313"/>
      <c r="H319" s="314"/>
      <c r="I319" s="306"/>
      <c r="J319" s="315"/>
      <c r="K319" s="306"/>
      <c r="M319" s="307" t="s">
        <v>546</v>
      </c>
      <c r="O319" s="292"/>
    </row>
    <row r="320" spans="1:80" ht="22.5" x14ac:dyDescent="0.2">
      <c r="A320" s="293">
        <v>82</v>
      </c>
      <c r="B320" s="294" t="s">
        <v>547</v>
      </c>
      <c r="C320" s="295" t="s">
        <v>548</v>
      </c>
      <c r="D320" s="296" t="s">
        <v>244</v>
      </c>
      <c r="E320" s="297">
        <v>190.2</v>
      </c>
      <c r="F320" s="297">
        <v>0</v>
      </c>
      <c r="G320" s="298">
        <f>E320*F320</f>
        <v>0</v>
      </c>
      <c r="H320" s="299">
        <v>3.6900000000000001E-3</v>
      </c>
      <c r="I320" s="300">
        <f>E320*H320</f>
        <v>0.70183799999999996</v>
      </c>
      <c r="J320" s="299">
        <v>0</v>
      </c>
      <c r="K320" s="300">
        <f>E320*J320</f>
        <v>0</v>
      </c>
      <c r="O320" s="292">
        <v>2</v>
      </c>
      <c r="AA320" s="261">
        <v>1</v>
      </c>
      <c r="AB320" s="261">
        <v>0</v>
      </c>
      <c r="AC320" s="261">
        <v>0</v>
      </c>
      <c r="AZ320" s="261">
        <v>2</v>
      </c>
      <c r="BA320" s="261">
        <f>IF(AZ320=1,G320,0)</f>
        <v>0</v>
      </c>
      <c r="BB320" s="261">
        <f>IF(AZ320=2,G320,0)</f>
        <v>0</v>
      </c>
      <c r="BC320" s="261">
        <f>IF(AZ320=3,G320,0)</f>
        <v>0</v>
      </c>
      <c r="BD320" s="261">
        <f>IF(AZ320=4,G320,0)</f>
        <v>0</v>
      </c>
      <c r="BE320" s="261">
        <f>IF(AZ320=5,G320,0)</f>
        <v>0</v>
      </c>
      <c r="CA320" s="292">
        <v>1</v>
      </c>
      <c r="CB320" s="292">
        <v>0</v>
      </c>
    </row>
    <row r="321" spans="1:80" x14ac:dyDescent="0.2">
      <c r="A321" s="301"/>
      <c r="B321" s="302"/>
      <c r="C321" s="303" t="s">
        <v>521</v>
      </c>
      <c r="D321" s="304"/>
      <c r="E321" s="304"/>
      <c r="F321" s="304"/>
      <c r="G321" s="305"/>
      <c r="I321" s="306"/>
      <c r="K321" s="306"/>
      <c r="L321" s="307" t="s">
        <v>521</v>
      </c>
      <c r="O321" s="292">
        <v>3</v>
      </c>
    </row>
    <row r="322" spans="1:80" x14ac:dyDescent="0.2">
      <c r="A322" s="301"/>
      <c r="B322" s="308"/>
      <c r="C322" s="309" t="s">
        <v>549</v>
      </c>
      <c r="D322" s="310"/>
      <c r="E322" s="311">
        <v>120.8</v>
      </c>
      <c r="F322" s="312"/>
      <c r="G322" s="313"/>
      <c r="H322" s="314"/>
      <c r="I322" s="306"/>
      <c r="J322" s="315"/>
      <c r="K322" s="306"/>
      <c r="M322" s="307" t="s">
        <v>549</v>
      </c>
      <c r="O322" s="292"/>
    </row>
    <row r="323" spans="1:80" x14ac:dyDescent="0.2">
      <c r="A323" s="301"/>
      <c r="B323" s="308"/>
      <c r="C323" s="309" t="s">
        <v>550</v>
      </c>
      <c r="D323" s="310"/>
      <c r="E323" s="311">
        <v>69.400000000000006</v>
      </c>
      <c r="F323" s="312"/>
      <c r="G323" s="313"/>
      <c r="H323" s="314"/>
      <c r="I323" s="306"/>
      <c r="J323" s="315"/>
      <c r="K323" s="306"/>
      <c r="M323" s="307" t="s">
        <v>550</v>
      </c>
      <c r="O323" s="292"/>
    </row>
    <row r="324" spans="1:80" ht="22.5" x14ac:dyDescent="0.2">
      <c r="A324" s="293">
        <v>83</v>
      </c>
      <c r="B324" s="294" t="s">
        <v>551</v>
      </c>
      <c r="C324" s="295" t="s">
        <v>552</v>
      </c>
      <c r="D324" s="296" t="s">
        <v>244</v>
      </c>
      <c r="E324" s="297">
        <v>106.3</v>
      </c>
      <c r="F324" s="297">
        <v>0</v>
      </c>
      <c r="G324" s="298">
        <f>E324*F324</f>
        <v>0</v>
      </c>
      <c r="H324" s="299">
        <v>2.5100000000000001E-3</v>
      </c>
      <c r="I324" s="300">
        <f>E324*H324</f>
        <v>0.26681300000000002</v>
      </c>
      <c r="J324" s="299">
        <v>0</v>
      </c>
      <c r="K324" s="300">
        <f>E324*J324</f>
        <v>0</v>
      </c>
      <c r="O324" s="292">
        <v>2</v>
      </c>
      <c r="AA324" s="261">
        <v>1</v>
      </c>
      <c r="AB324" s="261">
        <v>0</v>
      </c>
      <c r="AC324" s="261">
        <v>0</v>
      </c>
      <c r="AZ324" s="261">
        <v>2</v>
      </c>
      <c r="BA324" s="261">
        <f>IF(AZ324=1,G324,0)</f>
        <v>0</v>
      </c>
      <c r="BB324" s="261">
        <f>IF(AZ324=2,G324,0)</f>
        <v>0</v>
      </c>
      <c r="BC324" s="261">
        <f>IF(AZ324=3,G324,0)</f>
        <v>0</v>
      </c>
      <c r="BD324" s="261">
        <f>IF(AZ324=4,G324,0)</f>
        <v>0</v>
      </c>
      <c r="BE324" s="261">
        <f>IF(AZ324=5,G324,0)</f>
        <v>0</v>
      </c>
      <c r="CA324" s="292">
        <v>1</v>
      </c>
      <c r="CB324" s="292">
        <v>0</v>
      </c>
    </row>
    <row r="325" spans="1:80" x14ac:dyDescent="0.2">
      <c r="A325" s="301"/>
      <c r="B325" s="302"/>
      <c r="C325" s="303" t="s">
        <v>521</v>
      </c>
      <c r="D325" s="304"/>
      <c r="E325" s="304"/>
      <c r="F325" s="304"/>
      <c r="G325" s="305"/>
      <c r="I325" s="306"/>
      <c r="K325" s="306"/>
      <c r="L325" s="307" t="s">
        <v>521</v>
      </c>
      <c r="O325" s="292">
        <v>3</v>
      </c>
    </row>
    <row r="326" spans="1:80" x14ac:dyDescent="0.2">
      <c r="A326" s="301"/>
      <c r="B326" s="308"/>
      <c r="C326" s="309" t="s">
        <v>553</v>
      </c>
      <c r="D326" s="310"/>
      <c r="E326" s="311">
        <v>104.9</v>
      </c>
      <c r="F326" s="312"/>
      <c r="G326" s="313"/>
      <c r="H326" s="314"/>
      <c r="I326" s="306"/>
      <c r="J326" s="315"/>
      <c r="K326" s="306"/>
      <c r="M326" s="307" t="s">
        <v>553</v>
      </c>
      <c r="O326" s="292"/>
    </row>
    <row r="327" spans="1:80" x14ac:dyDescent="0.2">
      <c r="A327" s="301"/>
      <c r="B327" s="308"/>
      <c r="C327" s="309" t="s">
        <v>554</v>
      </c>
      <c r="D327" s="310"/>
      <c r="E327" s="311">
        <v>1.4</v>
      </c>
      <c r="F327" s="312"/>
      <c r="G327" s="313"/>
      <c r="H327" s="314"/>
      <c r="I327" s="306"/>
      <c r="J327" s="315"/>
      <c r="K327" s="306"/>
      <c r="M327" s="307" t="s">
        <v>554</v>
      </c>
      <c r="O327" s="292"/>
    </row>
    <row r="328" spans="1:80" ht="22.5" x14ac:dyDescent="0.2">
      <c r="A328" s="293">
        <v>84</v>
      </c>
      <c r="B328" s="294" t="s">
        <v>555</v>
      </c>
      <c r="C328" s="295" t="s">
        <v>556</v>
      </c>
      <c r="D328" s="296" t="s">
        <v>244</v>
      </c>
      <c r="E328" s="297">
        <v>44.65</v>
      </c>
      <c r="F328" s="297">
        <v>0</v>
      </c>
      <c r="G328" s="298">
        <f>E328*F328</f>
        <v>0</v>
      </c>
      <c r="H328" s="299">
        <v>1.14E-3</v>
      </c>
      <c r="I328" s="300">
        <f>E328*H328</f>
        <v>5.0900999999999995E-2</v>
      </c>
      <c r="J328" s="299">
        <v>0</v>
      </c>
      <c r="K328" s="300">
        <f>E328*J328</f>
        <v>0</v>
      </c>
      <c r="O328" s="292">
        <v>2</v>
      </c>
      <c r="AA328" s="261">
        <v>1</v>
      </c>
      <c r="AB328" s="261">
        <v>0</v>
      </c>
      <c r="AC328" s="261">
        <v>0</v>
      </c>
      <c r="AZ328" s="261">
        <v>2</v>
      </c>
      <c r="BA328" s="261">
        <f>IF(AZ328=1,G328,0)</f>
        <v>0</v>
      </c>
      <c r="BB328" s="261">
        <f>IF(AZ328=2,G328,0)</f>
        <v>0</v>
      </c>
      <c r="BC328" s="261">
        <f>IF(AZ328=3,G328,0)</f>
        <v>0</v>
      </c>
      <c r="BD328" s="261">
        <f>IF(AZ328=4,G328,0)</f>
        <v>0</v>
      </c>
      <c r="BE328" s="261">
        <f>IF(AZ328=5,G328,0)</f>
        <v>0</v>
      </c>
      <c r="CA328" s="292">
        <v>1</v>
      </c>
      <c r="CB328" s="292">
        <v>0</v>
      </c>
    </row>
    <row r="329" spans="1:80" x14ac:dyDescent="0.2">
      <c r="A329" s="301"/>
      <c r="B329" s="302"/>
      <c r="C329" s="303" t="s">
        <v>557</v>
      </c>
      <c r="D329" s="304"/>
      <c r="E329" s="304"/>
      <c r="F329" s="304"/>
      <c r="G329" s="305"/>
      <c r="I329" s="306"/>
      <c r="K329" s="306"/>
      <c r="L329" s="307" t="s">
        <v>557</v>
      </c>
      <c r="O329" s="292">
        <v>3</v>
      </c>
    </row>
    <row r="330" spans="1:80" ht="22.5" x14ac:dyDescent="0.2">
      <c r="A330" s="301"/>
      <c r="B330" s="302"/>
      <c r="C330" s="303" t="s">
        <v>558</v>
      </c>
      <c r="D330" s="304"/>
      <c r="E330" s="304"/>
      <c r="F330" s="304"/>
      <c r="G330" s="305"/>
      <c r="I330" s="306"/>
      <c r="K330" s="306"/>
      <c r="L330" s="307" t="s">
        <v>558</v>
      </c>
      <c r="O330" s="292">
        <v>3</v>
      </c>
    </row>
    <row r="331" spans="1:80" x14ac:dyDescent="0.2">
      <c r="A331" s="301"/>
      <c r="B331" s="308"/>
      <c r="C331" s="309" t="s">
        <v>559</v>
      </c>
      <c r="D331" s="310"/>
      <c r="E331" s="311">
        <v>14.45</v>
      </c>
      <c r="F331" s="312"/>
      <c r="G331" s="313"/>
      <c r="H331" s="314"/>
      <c r="I331" s="306"/>
      <c r="J331" s="315"/>
      <c r="K331" s="306"/>
      <c r="M331" s="307" t="s">
        <v>559</v>
      </c>
      <c r="O331" s="292"/>
    </row>
    <row r="332" spans="1:80" ht="22.5" x14ac:dyDescent="0.2">
      <c r="A332" s="301"/>
      <c r="B332" s="308"/>
      <c r="C332" s="309" t="s">
        <v>560</v>
      </c>
      <c r="D332" s="310"/>
      <c r="E332" s="311">
        <v>29.2</v>
      </c>
      <c r="F332" s="312"/>
      <c r="G332" s="313"/>
      <c r="H332" s="314"/>
      <c r="I332" s="306"/>
      <c r="J332" s="315"/>
      <c r="K332" s="306"/>
      <c r="M332" s="307" t="s">
        <v>560</v>
      </c>
      <c r="O332" s="292"/>
    </row>
    <row r="333" spans="1:80" x14ac:dyDescent="0.2">
      <c r="A333" s="301"/>
      <c r="B333" s="308"/>
      <c r="C333" s="309" t="s">
        <v>561</v>
      </c>
      <c r="D333" s="310"/>
      <c r="E333" s="311">
        <v>1</v>
      </c>
      <c r="F333" s="312"/>
      <c r="G333" s="313"/>
      <c r="H333" s="314"/>
      <c r="I333" s="306"/>
      <c r="J333" s="315"/>
      <c r="K333" s="306"/>
      <c r="M333" s="307" t="s">
        <v>561</v>
      </c>
      <c r="O333" s="292"/>
    </row>
    <row r="334" spans="1:80" ht="22.5" x14ac:dyDescent="0.2">
      <c r="A334" s="293">
        <v>85</v>
      </c>
      <c r="B334" s="294" t="s">
        <v>562</v>
      </c>
      <c r="C334" s="295" t="s">
        <v>563</v>
      </c>
      <c r="D334" s="296" t="s">
        <v>244</v>
      </c>
      <c r="E334" s="297">
        <v>922.5</v>
      </c>
      <c r="F334" s="297">
        <v>0</v>
      </c>
      <c r="G334" s="298">
        <f>E334*F334</f>
        <v>0</v>
      </c>
      <c r="H334" s="299">
        <v>1.14E-3</v>
      </c>
      <c r="I334" s="300">
        <f>E334*H334</f>
        <v>1.05165</v>
      </c>
      <c r="J334" s="299">
        <v>0</v>
      </c>
      <c r="K334" s="300">
        <f>E334*J334</f>
        <v>0</v>
      </c>
      <c r="O334" s="292">
        <v>2</v>
      </c>
      <c r="AA334" s="261">
        <v>1</v>
      </c>
      <c r="AB334" s="261">
        <v>0</v>
      </c>
      <c r="AC334" s="261">
        <v>0</v>
      </c>
      <c r="AZ334" s="261">
        <v>2</v>
      </c>
      <c r="BA334" s="261">
        <f>IF(AZ334=1,G334,0)</f>
        <v>0</v>
      </c>
      <c r="BB334" s="261">
        <f>IF(AZ334=2,G334,0)</f>
        <v>0</v>
      </c>
      <c r="BC334" s="261">
        <f>IF(AZ334=3,G334,0)</f>
        <v>0</v>
      </c>
      <c r="BD334" s="261">
        <f>IF(AZ334=4,G334,0)</f>
        <v>0</v>
      </c>
      <c r="BE334" s="261">
        <f>IF(AZ334=5,G334,0)</f>
        <v>0</v>
      </c>
      <c r="CA334" s="292">
        <v>1</v>
      </c>
      <c r="CB334" s="292">
        <v>0</v>
      </c>
    </row>
    <row r="335" spans="1:80" x14ac:dyDescent="0.2">
      <c r="A335" s="301"/>
      <c r="B335" s="302"/>
      <c r="C335" s="303"/>
      <c r="D335" s="304"/>
      <c r="E335" s="304"/>
      <c r="F335" s="304"/>
      <c r="G335" s="305"/>
      <c r="I335" s="306"/>
      <c r="K335" s="306"/>
      <c r="L335" s="307"/>
      <c r="O335" s="292">
        <v>3</v>
      </c>
    </row>
    <row r="336" spans="1:80" x14ac:dyDescent="0.2">
      <c r="A336" s="301"/>
      <c r="B336" s="308"/>
      <c r="C336" s="309" t="s">
        <v>564</v>
      </c>
      <c r="D336" s="310"/>
      <c r="E336" s="311">
        <v>136</v>
      </c>
      <c r="F336" s="312"/>
      <c r="G336" s="313"/>
      <c r="H336" s="314"/>
      <c r="I336" s="306"/>
      <c r="J336" s="315"/>
      <c r="K336" s="306"/>
      <c r="M336" s="307" t="s">
        <v>564</v>
      </c>
      <c r="O336" s="292"/>
    </row>
    <row r="337" spans="1:80" x14ac:dyDescent="0.2">
      <c r="A337" s="301"/>
      <c r="B337" s="308"/>
      <c r="C337" s="309" t="s">
        <v>565</v>
      </c>
      <c r="D337" s="310"/>
      <c r="E337" s="311">
        <v>661.2</v>
      </c>
      <c r="F337" s="312"/>
      <c r="G337" s="313"/>
      <c r="H337" s="314"/>
      <c r="I337" s="306"/>
      <c r="J337" s="315"/>
      <c r="K337" s="306"/>
      <c r="M337" s="307" t="s">
        <v>565</v>
      </c>
      <c r="O337" s="292"/>
    </row>
    <row r="338" spans="1:80" x14ac:dyDescent="0.2">
      <c r="A338" s="301"/>
      <c r="B338" s="308"/>
      <c r="C338" s="309" t="s">
        <v>566</v>
      </c>
      <c r="D338" s="310"/>
      <c r="E338" s="311">
        <v>89.3</v>
      </c>
      <c r="F338" s="312"/>
      <c r="G338" s="313"/>
      <c r="H338" s="314"/>
      <c r="I338" s="306"/>
      <c r="J338" s="315"/>
      <c r="K338" s="306"/>
      <c r="M338" s="307" t="s">
        <v>566</v>
      </c>
      <c r="O338" s="292"/>
    </row>
    <row r="339" spans="1:80" x14ac:dyDescent="0.2">
      <c r="A339" s="301"/>
      <c r="B339" s="308"/>
      <c r="C339" s="309" t="s">
        <v>567</v>
      </c>
      <c r="D339" s="310"/>
      <c r="E339" s="311">
        <v>36</v>
      </c>
      <c r="F339" s="312"/>
      <c r="G339" s="313"/>
      <c r="H339" s="314"/>
      <c r="I339" s="306"/>
      <c r="J339" s="315"/>
      <c r="K339" s="306"/>
      <c r="M339" s="307" t="s">
        <v>567</v>
      </c>
      <c r="O339" s="292"/>
    </row>
    <row r="340" spans="1:80" ht="22.5" x14ac:dyDescent="0.2">
      <c r="A340" s="293">
        <v>86</v>
      </c>
      <c r="B340" s="294" t="s">
        <v>568</v>
      </c>
      <c r="C340" s="295" t="s">
        <v>569</v>
      </c>
      <c r="D340" s="296" t="s">
        <v>244</v>
      </c>
      <c r="E340" s="297">
        <v>21</v>
      </c>
      <c r="F340" s="297">
        <v>0</v>
      </c>
      <c r="G340" s="298">
        <f>E340*F340</f>
        <v>0</v>
      </c>
      <c r="H340" s="299">
        <v>5.8199999999999997E-3</v>
      </c>
      <c r="I340" s="300">
        <f>E340*H340</f>
        <v>0.12222</v>
      </c>
      <c r="J340" s="299">
        <v>0</v>
      </c>
      <c r="K340" s="300">
        <f>E340*J340</f>
        <v>0</v>
      </c>
      <c r="O340" s="292">
        <v>2</v>
      </c>
      <c r="AA340" s="261">
        <v>1</v>
      </c>
      <c r="AB340" s="261">
        <v>0</v>
      </c>
      <c r="AC340" s="261">
        <v>0</v>
      </c>
      <c r="AZ340" s="261">
        <v>2</v>
      </c>
      <c r="BA340" s="261">
        <f>IF(AZ340=1,G340,0)</f>
        <v>0</v>
      </c>
      <c r="BB340" s="261">
        <f>IF(AZ340=2,G340,0)</f>
        <v>0</v>
      </c>
      <c r="BC340" s="261">
        <f>IF(AZ340=3,G340,0)</f>
        <v>0</v>
      </c>
      <c r="BD340" s="261">
        <f>IF(AZ340=4,G340,0)</f>
        <v>0</v>
      </c>
      <c r="BE340" s="261">
        <f>IF(AZ340=5,G340,0)</f>
        <v>0</v>
      </c>
      <c r="CA340" s="292">
        <v>1</v>
      </c>
      <c r="CB340" s="292">
        <v>0</v>
      </c>
    </row>
    <row r="341" spans="1:80" x14ac:dyDescent="0.2">
      <c r="A341" s="301"/>
      <c r="B341" s="302"/>
      <c r="C341" s="303" t="s">
        <v>521</v>
      </c>
      <c r="D341" s="304"/>
      <c r="E341" s="304"/>
      <c r="F341" s="304"/>
      <c r="G341" s="305"/>
      <c r="I341" s="306"/>
      <c r="K341" s="306"/>
      <c r="L341" s="307" t="s">
        <v>521</v>
      </c>
      <c r="O341" s="292">
        <v>3</v>
      </c>
    </row>
    <row r="342" spans="1:80" x14ac:dyDescent="0.2">
      <c r="A342" s="301"/>
      <c r="B342" s="308"/>
      <c r="C342" s="309" t="s">
        <v>570</v>
      </c>
      <c r="D342" s="310"/>
      <c r="E342" s="311">
        <v>21</v>
      </c>
      <c r="F342" s="312"/>
      <c r="G342" s="313"/>
      <c r="H342" s="314"/>
      <c r="I342" s="306"/>
      <c r="J342" s="315"/>
      <c r="K342" s="306"/>
      <c r="M342" s="307" t="s">
        <v>570</v>
      </c>
      <c r="O342" s="292"/>
    </row>
    <row r="343" spans="1:80" ht="22.5" x14ac:dyDescent="0.2">
      <c r="A343" s="293">
        <v>87</v>
      </c>
      <c r="B343" s="294" t="s">
        <v>571</v>
      </c>
      <c r="C343" s="295" t="s">
        <v>572</v>
      </c>
      <c r="D343" s="296" t="s">
        <v>191</v>
      </c>
      <c r="E343" s="297">
        <v>291.07420000000002</v>
      </c>
      <c r="F343" s="297">
        <v>0</v>
      </c>
      <c r="G343" s="298">
        <f>E343*F343</f>
        <v>0</v>
      </c>
      <c r="H343" s="299">
        <v>1.5630000000000002E-2</v>
      </c>
      <c r="I343" s="300">
        <f>E343*H343</f>
        <v>4.5494897460000008</v>
      </c>
      <c r="J343" s="299">
        <v>0</v>
      </c>
      <c r="K343" s="300">
        <f>E343*J343</f>
        <v>0</v>
      </c>
      <c r="O343" s="292">
        <v>2</v>
      </c>
      <c r="AA343" s="261">
        <v>1</v>
      </c>
      <c r="AB343" s="261">
        <v>0</v>
      </c>
      <c r="AC343" s="261">
        <v>0</v>
      </c>
      <c r="AZ343" s="261">
        <v>2</v>
      </c>
      <c r="BA343" s="261">
        <f>IF(AZ343=1,G343,0)</f>
        <v>0</v>
      </c>
      <c r="BB343" s="261">
        <f>IF(AZ343=2,G343,0)</f>
        <v>0</v>
      </c>
      <c r="BC343" s="261">
        <f>IF(AZ343=3,G343,0)</f>
        <v>0</v>
      </c>
      <c r="BD343" s="261">
        <f>IF(AZ343=4,G343,0)</f>
        <v>0</v>
      </c>
      <c r="BE343" s="261">
        <f>IF(AZ343=5,G343,0)</f>
        <v>0</v>
      </c>
      <c r="CA343" s="292">
        <v>1</v>
      </c>
      <c r="CB343" s="292">
        <v>0</v>
      </c>
    </row>
    <row r="344" spans="1:80" x14ac:dyDescent="0.2">
      <c r="A344" s="301"/>
      <c r="B344" s="302"/>
      <c r="C344" s="303" t="s">
        <v>573</v>
      </c>
      <c r="D344" s="304"/>
      <c r="E344" s="304"/>
      <c r="F344" s="304"/>
      <c r="G344" s="305"/>
      <c r="I344" s="306"/>
      <c r="K344" s="306"/>
      <c r="L344" s="307" t="s">
        <v>573</v>
      </c>
      <c r="O344" s="292">
        <v>3</v>
      </c>
    </row>
    <row r="345" spans="1:80" x14ac:dyDescent="0.2">
      <c r="A345" s="301"/>
      <c r="B345" s="302"/>
      <c r="C345" s="303" t="s">
        <v>574</v>
      </c>
      <c r="D345" s="304"/>
      <c r="E345" s="304"/>
      <c r="F345" s="304"/>
      <c r="G345" s="305"/>
      <c r="I345" s="306"/>
      <c r="K345" s="306"/>
      <c r="L345" s="307" t="s">
        <v>574</v>
      </c>
      <c r="O345" s="292">
        <v>3</v>
      </c>
    </row>
    <row r="346" spans="1:80" ht="22.5" x14ac:dyDescent="0.2">
      <c r="A346" s="301"/>
      <c r="B346" s="302"/>
      <c r="C346" s="303" t="s">
        <v>575</v>
      </c>
      <c r="D346" s="304"/>
      <c r="E346" s="304"/>
      <c r="F346" s="304"/>
      <c r="G346" s="305"/>
      <c r="I346" s="306"/>
      <c r="K346" s="306"/>
      <c r="L346" s="307" t="s">
        <v>575</v>
      </c>
      <c r="O346" s="292">
        <v>3</v>
      </c>
    </row>
    <row r="347" spans="1:80" x14ac:dyDescent="0.2">
      <c r="A347" s="301"/>
      <c r="B347" s="308"/>
      <c r="C347" s="309" t="s">
        <v>576</v>
      </c>
      <c r="D347" s="310"/>
      <c r="E347" s="311">
        <v>233.71969999999999</v>
      </c>
      <c r="F347" s="312"/>
      <c r="G347" s="313"/>
      <c r="H347" s="314"/>
      <c r="I347" s="306"/>
      <c r="J347" s="315"/>
      <c r="K347" s="306"/>
      <c r="M347" s="336">
        <v>2337197</v>
      </c>
      <c r="O347" s="292"/>
    </row>
    <row r="348" spans="1:80" x14ac:dyDescent="0.2">
      <c r="A348" s="301"/>
      <c r="B348" s="308"/>
      <c r="C348" s="309" t="s">
        <v>577</v>
      </c>
      <c r="D348" s="310"/>
      <c r="E348" s="311">
        <v>27.4819</v>
      </c>
      <c r="F348" s="312"/>
      <c r="G348" s="313"/>
      <c r="H348" s="314"/>
      <c r="I348" s="306"/>
      <c r="J348" s="315"/>
      <c r="K348" s="306"/>
      <c r="M348" s="307" t="s">
        <v>577</v>
      </c>
      <c r="O348" s="292"/>
    </row>
    <row r="349" spans="1:80" x14ac:dyDescent="0.2">
      <c r="A349" s="301"/>
      <c r="B349" s="308"/>
      <c r="C349" s="309" t="s">
        <v>578</v>
      </c>
      <c r="D349" s="310"/>
      <c r="E349" s="311">
        <v>9.8727</v>
      </c>
      <c r="F349" s="312"/>
      <c r="G349" s="313"/>
      <c r="H349" s="314"/>
      <c r="I349" s="306"/>
      <c r="J349" s="315"/>
      <c r="K349" s="306"/>
      <c r="M349" s="307" t="s">
        <v>578</v>
      </c>
      <c r="O349" s="292"/>
    </row>
    <row r="350" spans="1:80" x14ac:dyDescent="0.2">
      <c r="A350" s="301"/>
      <c r="B350" s="308"/>
      <c r="C350" s="309" t="s">
        <v>579</v>
      </c>
      <c r="D350" s="310"/>
      <c r="E350" s="311">
        <v>20</v>
      </c>
      <c r="F350" s="312"/>
      <c r="G350" s="313"/>
      <c r="H350" s="314"/>
      <c r="I350" s="306"/>
      <c r="J350" s="315"/>
      <c r="K350" s="306"/>
      <c r="M350" s="307" t="s">
        <v>579</v>
      </c>
      <c r="O350" s="292"/>
    </row>
    <row r="351" spans="1:80" x14ac:dyDescent="0.2">
      <c r="A351" s="293">
        <v>88</v>
      </c>
      <c r="B351" s="294" t="s">
        <v>580</v>
      </c>
      <c r="C351" s="295" t="s">
        <v>581</v>
      </c>
      <c r="D351" s="296" t="s">
        <v>191</v>
      </c>
      <c r="E351" s="297">
        <v>233.71969999999999</v>
      </c>
      <c r="F351" s="297">
        <v>0</v>
      </c>
      <c r="G351" s="298">
        <f>E351*F351</f>
        <v>0</v>
      </c>
      <c r="H351" s="299">
        <v>0</v>
      </c>
      <c r="I351" s="300">
        <f>E351*H351</f>
        <v>0</v>
      </c>
      <c r="J351" s="299">
        <v>-7.3200000000000001E-3</v>
      </c>
      <c r="K351" s="300">
        <f>E351*J351</f>
        <v>-1.710828204</v>
      </c>
      <c r="O351" s="292">
        <v>2</v>
      </c>
      <c r="AA351" s="261">
        <v>1</v>
      </c>
      <c r="AB351" s="261">
        <v>7</v>
      </c>
      <c r="AC351" s="261">
        <v>7</v>
      </c>
      <c r="AZ351" s="261">
        <v>2</v>
      </c>
      <c r="BA351" s="261">
        <f>IF(AZ351=1,G351,0)</f>
        <v>0</v>
      </c>
      <c r="BB351" s="261">
        <f>IF(AZ351=2,G351,0)</f>
        <v>0</v>
      </c>
      <c r="BC351" s="261">
        <f>IF(AZ351=3,G351,0)</f>
        <v>0</v>
      </c>
      <c r="BD351" s="261">
        <f>IF(AZ351=4,G351,0)</f>
        <v>0</v>
      </c>
      <c r="BE351" s="261">
        <f>IF(AZ351=5,G351,0)</f>
        <v>0</v>
      </c>
      <c r="CA351" s="292">
        <v>1</v>
      </c>
      <c r="CB351" s="292">
        <v>7</v>
      </c>
    </row>
    <row r="352" spans="1:80" x14ac:dyDescent="0.2">
      <c r="A352" s="301"/>
      <c r="B352" s="308"/>
      <c r="C352" s="309" t="s">
        <v>338</v>
      </c>
      <c r="D352" s="310"/>
      <c r="E352" s="311">
        <v>41.625</v>
      </c>
      <c r="F352" s="312"/>
      <c r="G352" s="313"/>
      <c r="H352" s="314"/>
      <c r="I352" s="306"/>
      <c r="J352" s="315"/>
      <c r="K352" s="306"/>
      <c r="M352" s="307" t="s">
        <v>338</v>
      </c>
      <c r="O352" s="292"/>
    </row>
    <row r="353" spans="1:80" x14ac:dyDescent="0.2">
      <c r="A353" s="301"/>
      <c r="B353" s="308"/>
      <c r="C353" s="309" t="s">
        <v>339</v>
      </c>
      <c r="D353" s="310"/>
      <c r="E353" s="311">
        <v>18.596900000000002</v>
      </c>
      <c r="F353" s="312"/>
      <c r="G353" s="313"/>
      <c r="H353" s="314"/>
      <c r="I353" s="306"/>
      <c r="J353" s="315"/>
      <c r="K353" s="306"/>
      <c r="M353" s="307" t="s">
        <v>339</v>
      </c>
      <c r="O353" s="292"/>
    </row>
    <row r="354" spans="1:80" x14ac:dyDescent="0.2">
      <c r="A354" s="301"/>
      <c r="B354" s="308"/>
      <c r="C354" s="309" t="s">
        <v>340</v>
      </c>
      <c r="D354" s="310"/>
      <c r="E354" s="311">
        <v>40.145000000000003</v>
      </c>
      <c r="F354" s="312"/>
      <c r="G354" s="313"/>
      <c r="H354" s="314"/>
      <c r="I354" s="306"/>
      <c r="J354" s="315"/>
      <c r="K354" s="306"/>
      <c r="M354" s="307" t="s">
        <v>340</v>
      </c>
      <c r="O354" s="292"/>
    </row>
    <row r="355" spans="1:80" x14ac:dyDescent="0.2">
      <c r="A355" s="301"/>
      <c r="B355" s="308"/>
      <c r="C355" s="309" t="s">
        <v>341</v>
      </c>
      <c r="D355" s="310"/>
      <c r="E355" s="311">
        <v>17.507899999999999</v>
      </c>
      <c r="F355" s="312"/>
      <c r="G355" s="313"/>
      <c r="H355" s="314"/>
      <c r="I355" s="306"/>
      <c r="J355" s="315"/>
      <c r="K355" s="306"/>
      <c r="M355" s="307" t="s">
        <v>341</v>
      </c>
      <c r="O355" s="292"/>
    </row>
    <row r="356" spans="1:80" x14ac:dyDescent="0.2">
      <c r="A356" s="301"/>
      <c r="B356" s="308"/>
      <c r="C356" s="309" t="s">
        <v>342</v>
      </c>
      <c r="D356" s="310"/>
      <c r="E356" s="311">
        <v>34.83</v>
      </c>
      <c r="F356" s="312"/>
      <c r="G356" s="313"/>
      <c r="H356" s="314"/>
      <c r="I356" s="306"/>
      <c r="J356" s="315"/>
      <c r="K356" s="306"/>
      <c r="M356" s="307" t="s">
        <v>342</v>
      </c>
      <c r="O356" s="292"/>
    </row>
    <row r="357" spans="1:80" x14ac:dyDescent="0.2">
      <c r="A357" s="301"/>
      <c r="B357" s="308"/>
      <c r="C357" s="309" t="s">
        <v>343</v>
      </c>
      <c r="D357" s="310"/>
      <c r="E357" s="311">
        <v>12.586499999999999</v>
      </c>
      <c r="F357" s="312"/>
      <c r="G357" s="313"/>
      <c r="H357" s="314"/>
      <c r="I357" s="306"/>
      <c r="J357" s="315"/>
      <c r="K357" s="306"/>
      <c r="M357" s="307" t="s">
        <v>343</v>
      </c>
      <c r="O357" s="292"/>
    </row>
    <row r="358" spans="1:80" x14ac:dyDescent="0.2">
      <c r="A358" s="301"/>
      <c r="B358" s="308"/>
      <c r="C358" s="309" t="s">
        <v>344</v>
      </c>
      <c r="D358" s="310"/>
      <c r="E358" s="311">
        <v>17.390999999999998</v>
      </c>
      <c r="F358" s="312"/>
      <c r="G358" s="313"/>
      <c r="H358" s="314"/>
      <c r="I358" s="306"/>
      <c r="J358" s="315"/>
      <c r="K358" s="306"/>
      <c r="M358" s="307" t="s">
        <v>344</v>
      </c>
      <c r="O358" s="292"/>
    </row>
    <row r="359" spans="1:80" x14ac:dyDescent="0.2">
      <c r="A359" s="301"/>
      <c r="B359" s="308"/>
      <c r="C359" s="309" t="s">
        <v>345</v>
      </c>
      <c r="D359" s="310"/>
      <c r="E359" s="311">
        <v>17.390999999999998</v>
      </c>
      <c r="F359" s="312"/>
      <c r="G359" s="313"/>
      <c r="H359" s="314"/>
      <c r="I359" s="306"/>
      <c r="J359" s="315"/>
      <c r="K359" s="306"/>
      <c r="M359" s="307" t="s">
        <v>345</v>
      </c>
      <c r="O359" s="292"/>
    </row>
    <row r="360" spans="1:80" x14ac:dyDescent="0.2">
      <c r="A360" s="301"/>
      <c r="B360" s="308"/>
      <c r="C360" s="309" t="s">
        <v>346</v>
      </c>
      <c r="D360" s="310"/>
      <c r="E360" s="311">
        <v>12.586499999999999</v>
      </c>
      <c r="F360" s="312"/>
      <c r="G360" s="313"/>
      <c r="H360" s="314"/>
      <c r="I360" s="306"/>
      <c r="J360" s="315"/>
      <c r="K360" s="306"/>
      <c r="M360" s="307" t="s">
        <v>346</v>
      </c>
      <c r="O360" s="292"/>
    </row>
    <row r="361" spans="1:80" x14ac:dyDescent="0.2">
      <c r="A361" s="301"/>
      <c r="B361" s="308"/>
      <c r="C361" s="309" t="s">
        <v>347</v>
      </c>
      <c r="D361" s="310"/>
      <c r="E361" s="311">
        <v>21.06</v>
      </c>
      <c r="F361" s="312"/>
      <c r="G361" s="313"/>
      <c r="H361" s="314"/>
      <c r="I361" s="306"/>
      <c r="J361" s="315"/>
      <c r="K361" s="306"/>
      <c r="M361" s="307" t="s">
        <v>347</v>
      </c>
      <c r="O361" s="292"/>
    </row>
    <row r="362" spans="1:80" x14ac:dyDescent="0.2">
      <c r="A362" s="293">
        <v>89</v>
      </c>
      <c r="B362" s="294" t="s">
        <v>582</v>
      </c>
      <c r="C362" s="295" t="s">
        <v>583</v>
      </c>
      <c r="D362" s="296" t="s">
        <v>244</v>
      </c>
      <c r="E362" s="297">
        <v>218.2</v>
      </c>
      <c r="F362" s="297">
        <v>0</v>
      </c>
      <c r="G362" s="298">
        <f>E362*F362</f>
        <v>0</v>
      </c>
      <c r="H362" s="299">
        <v>0</v>
      </c>
      <c r="I362" s="300">
        <f>E362*H362</f>
        <v>0</v>
      </c>
      <c r="J362" s="299">
        <v>-2.0500000000000002E-3</v>
      </c>
      <c r="K362" s="300">
        <f>E362*J362</f>
        <v>-0.44731000000000004</v>
      </c>
      <c r="O362" s="292">
        <v>2</v>
      </c>
      <c r="AA362" s="261">
        <v>1</v>
      </c>
      <c r="AB362" s="261">
        <v>7</v>
      </c>
      <c r="AC362" s="261">
        <v>7</v>
      </c>
      <c r="AZ362" s="261">
        <v>2</v>
      </c>
      <c r="BA362" s="261">
        <f>IF(AZ362=1,G362,0)</f>
        <v>0</v>
      </c>
      <c r="BB362" s="261">
        <f>IF(AZ362=2,G362,0)</f>
        <v>0</v>
      </c>
      <c r="BC362" s="261">
        <f>IF(AZ362=3,G362,0)</f>
        <v>0</v>
      </c>
      <c r="BD362" s="261">
        <f>IF(AZ362=4,G362,0)</f>
        <v>0</v>
      </c>
      <c r="BE362" s="261">
        <f>IF(AZ362=5,G362,0)</f>
        <v>0</v>
      </c>
      <c r="CA362" s="292">
        <v>1</v>
      </c>
      <c r="CB362" s="292">
        <v>7</v>
      </c>
    </row>
    <row r="363" spans="1:80" ht="22.5" x14ac:dyDescent="0.2">
      <c r="A363" s="301"/>
      <c r="B363" s="308"/>
      <c r="C363" s="309" t="s">
        <v>527</v>
      </c>
      <c r="D363" s="310"/>
      <c r="E363" s="311">
        <v>123.9</v>
      </c>
      <c r="F363" s="312"/>
      <c r="G363" s="313"/>
      <c r="H363" s="314"/>
      <c r="I363" s="306"/>
      <c r="J363" s="315"/>
      <c r="K363" s="306"/>
      <c r="M363" s="307" t="s">
        <v>527</v>
      </c>
      <c r="O363" s="292"/>
    </row>
    <row r="364" spans="1:80" x14ac:dyDescent="0.2">
      <c r="A364" s="301"/>
      <c r="B364" s="308"/>
      <c r="C364" s="309" t="s">
        <v>528</v>
      </c>
      <c r="D364" s="310"/>
      <c r="E364" s="311">
        <v>8.1</v>
      </c>
      <c r="F364" s="312"/>
      <c r="G364" s="313"/>
      <c r="H364" s="314"/>
      <c r="I364" s="306"/>
      <c r="J364" s="315"/>
      <c r="K364" s="306"/>
      <c r="M364" s="307" t="s">
        <v>528</v>
      </c>
      <c r="O364" s="292"/>
    </row>
    <row r="365" spans="1:80" x14ac:dyDescent="0.2">
      <c r="A365" s="301"/>
      <c r="B365" s="308"/>
      <c r="C365" s="309" t="s">
        <v>529</v>
      </c>
      <c r="D365" s="310"/>
      <c r="E365" s="311">
        <v>72.400000000000006</v>
      </c>
      <c r="F365" s="312"/>
      <c r="G365" s="313"/>
      <c r="H365" s="314"/>
      <c r="I365" s="306"/>
      <c r="J365" s="315"/>
      <c r="K365" s="306"/>
      <c r="M365" s="307" t="s">
        <v>529</v>
      </c>
      <c r="O365" s="292"/>
    </row>
    <row r="366" spans="1:80" x14ac:dyDescent="0.2">
      <c r="A366" s="301"/>
      <c r="B366" s="308"/>
      <c r="C366" s="309" t="s">
        <v>530</v>
      </c>
      <c r="D366" s="310"/>
      <c r="E366" s="311">
        <v>13.8</v>
      </c>
      <c r="F366" s="312"/>
      <c r="G366" s="313"/>
      <c r="H366" s="314"/>
      <c r="I366" s="306"/>
      <c r="J366" s="315"/>
      <c r="K366" s="306"/>
      <c r="M366" s="307" t="s">
        <v>530</v>
      </c>
      <c r="O366" s="292"/>
    </row>
    <row r="367" spans="1:80" x14ac:dyDescent="0.2">
      <c r="A367" s="293">
        <v>90</v>
      </c>
      <c r="B367" s="294" t="s">
        <v>584</v>
      </c>
      <c r="C367" s="295" t="s">
        <v>585</v>
      </c>
      <c r="D367" s="296" t="s">
        <v>191</v>
      </c>
      <c r="E367" s="297">
        <v>7.36</v>
      </c>
      <c r="F367" s="297">
        <v>0</v>
      </c>
      <c r="G367" s="298">
        <f>E367*F367</f>
        <v>0</v>
      </c>
      <c r="H367" s="299">
        <v>0</v>
      </c>
      <c r="I367" s="300">
        <f>E367*H367</f>
        <v>0</v>
      </c>
      <c r="J367" s="299">
        <v>-7.2100000000000003E-3</v>
      </c>
      <c r="K367" s="300">
        <f>E367*J367</f>
        <v>-5.3065600000000004E-2</v>
      </c>
      <c r="O367" s="292">
        <v>2</v>
      </c>
      <c r="AA367" s="261">
        <v>1</v>
      </c>
      <c r="AB367" s="261">
        <v>0</v>
      </c>
      <c r="AC367" s="261">
        <v>0</v>
      </c>
      <c r="AZ367" s="261">
        <v>2</v>
      </c>
      <c r="BA367" s="261">
        <f>IF(AZ367=1,G367,0)</f>
        <v>0</v>
      </c>
      <c r="BB367" s="261">
        <f>IF(AZ367=2,G367,0)</f>
        <v>0</v>
      </c>
      <c r="BC367" s="261">
        <f>IF(AZ367=3,G367,0)</f>
        <v>0</v>
      </c>
      <c r="BD367" s="261">
        <f>IF(AZ367=4,G367,0)</f>
        <v>0</v>
      </c>
      <c r="BE367" s="261">
        <f>IF(AZ367=5,G367,0)</f>
        <v>0</v>
      </c>
      <c r="CA367" s="292">
        <v>1</v>
      </c>
      <c r="CB367" s="292">
        <v>0</v>
      </c>
    </row>
    <row r="368" spans="1:80" x14ac:dyDescent="0.2">
      <c r="A368" s="301"/>
      <c r="B368" s="308"/>
      <c r="C368" s="309" t="s">
        <v>586</v>
      </c>
      <c r="D368" s="310"/>
      <c r="E368" s="311">
        <v>2.44</v>
      </c>
      <c r="F368" s="312"/>
      <c r="G368" s="313"/>
      <c r="H368" s="314"/>
      <c r="I368" s="306"/>
      <c r="J368" s="315"/>
      <c r="K368" s="306"/>
      <c r="M368" s="307" t="s">
        <v>586</v>
      </c>
      <c r="O368" s="292"/>
    </row>
    <row r="369" spans="1:80" x14ac:dyDescent="0.2">
      <c r="A369" s="301"/>
      <c r="B369" s="308"/>
      <c r="C369" s="309" t="s">
        <v>587</v>
      </c>
      <c r="D369" s="310"/>
      <c r="E369" s="311">
        <v>2.52</v>
      </c>
      <c r="F369" s="312"/>
      <c r="G369" s="313"/>
      <c r="H369" s="314"/>
      <c r="I369" s="306"/>
      <c r="J369" s="315"/>
      <c r="K369" s="306"/>
      <c r="M369" s="307" t="s">
        <v>587</v>
      </c>
      <c r="O369" s="292"/>
    </row>
    <row r="370" spans="1:80" x14ac:dyDescent="0.2">
      <c r="A370" s="301"/>
      <c r="B370" s="308"/>
      <c r="C370" s="309" t="s">
        <v>588</v>
      </c>
      <c r="D370" s="310"/>
      <c r="E370" s="311">
        <v>2.4</v>
      </c>
      <c r="F370" s="312"/>
      <c r="G370" s="313"/>
      <c r="H370" s="314"/>
      <c r="I370" s="306"/>
      <c r="J370" s="315"/>
      <c r="K370" s="306"/>
      <c r="M370" s="307" t="s">
        <v>588</v>
      </c>
      <c r="O370" s="292"/>
    </row>
    <row r="371" spans="1:80" ht="22.5" x14ac:dyDescent="0.2">
      <c r="A371" s="293">
        <v>91</v>
      </c>
      <c r="B371" s="294" t="s">
        <v>589</v>
      </c>
      <c r="C371" s="295" t="s">
        <v>590</v>
      </c>
      <c r="D371" s="296" t="s">
        <v>389</v>
      </c>
      <c r="E371" s="297">
        <v>242</v>
      </c>
      <c r="F371" s="297">
        <v>0</v>
      </c>
      <c r="G371" s="298">
        <f>E371*F371</f>
        <v>0</v>
      </c>
      <c r="H371" s="299">
        <v>5.9999999999999995E-4</v>
      </c>
      <c r="I371" s="300">
        <f>E371*H371</f>
        <v>0.1452</v>
      </c>
      <c r="J371" s="299">
        <v>0</v>
      </c>
      <c r="K371" s="300">
        <f>E371*J371</f>
        <v>0</v>
      </c>
      <c r="O371" s="292">
        <v>2</v>
      </c>
      <c r="AA371" s="261">
        <v>1</v>
      </c>
      <c r="AB371" s="261">
        <v>0</v>
      </c>
      <c r="AC371" s="261">
        <v>0</v>
      </c>
      <c r="AZ371" s="261">
        <v>2</v>
      </c>
      <c r="BA371" s="261">
        <f>IF(AZ371=1,G371,0)</f>
        <v>0</v>
      </c>
      <c r="BB371" s="261">
        <f>IF(AZ371=2,G371,0)</f>
        <v>0</v>
      </c>
      <c r="BC371" s="261">
        <f>IF(AZ371=3,G371,0)</f>
        <v>0</v>
      </c>
      <c r="BD371" s="261">
        <f>IF(AZ371=4,G371,0)</f>
        <v>0</v>
      </c>
      <c r="BE371" s="261">
        <f>IF(AZ371=5,G371,0)</f>
        <v>0</v>
      </c>
      <c r="CA371" s="292">
        <v>1</v>
      </c>
      <c r="CB371" s="292">
        <v>0</v>
      </c>
    </row>
    <row r="372" spans="1:80" ht="22.5" x14ac:dyDescent="0.2">
      <c r="A372" s="301"/>
      <c r="B372" s="302"/>
      <c r="C372" s="303" t="s">
        <v>591</v>
      </c>
      <c r="D372" s="304"/>
      <c r="E372" s="304"/>
      <c r="F372" s="304"/>
      <c r="G372" s="305"/>
      <c r="I372" s="306"/>
      <c r="K372" s="306"/>
      <c r="L372" s="307" t="s">
        <v>591</v>
      </c>
      <c r="O372" s="292">
        <v>3</v>
      </c>
    </row>
    <row r="373" spans="1:80" x14ac:dyDescent="0.2">
      <c r="A373" s="301"/>
      <c r="B373" s="302"/>
      <c r="C373" s="303" t="s">
        <v>592</v>
      </c>
      <c r="D373" s="304"/>
      <c r="E373" s="304"/>
      <c r="F373" s="304"/>
      <c r="G373" s="305"/>
      <c r="I373" s="306"/>
      <c r="K373" s="306"/>
      <c r="L373" s="307" t="s">
        <v>592</v>
      </c>
      <c r="O373" s="292">
        <v>3</v>
      </c>
    </row>
    <row r="374" spans="1:80" x14ac:dyDescent="0.2">
      <c r="A374" s="301"/>
      <c r="B374" s="308"/>
      <c r="C374" s="309" t="s">
        <v>593</v>
      </c>
      <c r="D374" s="310"/>
      <c r="E374" s="311">
        <v>210</v>
      </c>
      <c r="F374" s="312"/>
      <c r="G374" s="313"/>
      <c r="H374" s="314"/>
      <c r="I374" s="306"/>
      <c r="J374" s="315"/>
      <c r="K374" s="306"/>
      <c r="M374" s="307" t="s">
        <v>593</v>
      </c>
      <c r="O374" s="292"/>
    </row>
    <row r="375" spans="1:80" x14ac:dyDescent="0.2">
      <c r="A375" s="301"/>
      <c r="B375" s="308"/>
      <c r="C375" s="309" t="s">
        <v>594</v>
      </c>
      <c r="D375" s="310"/>
      <c r="E375" s="311">
        <v>12</v>
      </c>
      <c r="F375" s="312"/>
      <c r="G375" s="313"/>
      <c r="H375" s="314"/>
      <c r="I375" s="306"/>
      <c r="J375" s="315"/>
      <c r="K375" s="306"/>
      <c r="M375" s="307" t="s">
        <v>594</v>
      </c>
      <c r="O375" s="292"/>
    </row>
    <row r="376" spans="1:80" x14ac:dyDescent="0.2">
      <c r="A376" s="301"/>
      <c r="B376" s="308"/>
      <c r="C376" s="309" t="s">
        <v>579</v>
      </c>
      <c r="D376" s="310"/>
      <c r="E376" s="311">
        <v>20</v>
      </c>
      <c r="F376" s="312"/>
      <c r="G376" s="313"/>
      <c r="H376" s="314"/>
      <c r="I376" s="306"/>
      <c r="J376" s="315"/>
      <c r="K376" s="306"/>
      <c r="M376" s="307" t="s">
        <v>579</v>
      </c>
      <c r="O376" s="292"/>
    </row>
    <row r="377" spans="1:80" x14ac:dyDescent="0.2">
      <c r="A377" s="293">
        <v>92</v>
      </c>
      <c r="B377" s="294" t="s">
        <v>595</v>
      </c>
      <c r="C377" s="295" t="s">
        <v>596</v>
      </c>
      <c r="D377" s="296" t="s">
        <v>389</v>
      </c>
      <c r="E377" s="297">
        <v>260</v>
      </c>
      <c r="F377" s="297">
        <v>0</v>
      </c>
      <c r="G377" s="298">
        <f>E377*F377</f>
        <v>0</v>
      </c>
      <c r="H377" s="299">
        <v>0</v>
      </c>
      <c r="I377" s="300">
        <f>E377*H377</f>
        <v>0</v>
      </c>
      <c r="J377" s="299">
        <v>-4.1599999999999996E-3</v>
      </c>
      <c r="K377" s="300">
        <f>E377*J377</f>
        <v>-1.0815999999999999</v>
      </c>
      <c r="O377" s="292">
        <v>2</v>
      </c>
      <c r="AA377" s="261">
        <v>1</v>
      </c>
      <c r="AB377" s="261">
        <v>7</v>
      </c>
      <c r="AC377" s="261">
        <v>7</v>
      </c>
      <c r="AZ377" s="261">
        <v>2</v>
      </c>
      <c r="BA377" s="261">
        <f>IF(AZ377=1,G377,0)</f>
        <v>0</v>
      </c>
      <c r="BB377" s="261">
        <f>IF(AZ377=2,G377,0)</f>
        <v>0</v>
      </c>
      <c r="BC377" s="261">
        <f>IF(AZ377=3,G377,0)</f>
        <v>0</v>
      </c>
      <c r="BD377" s="261">
        <f>IF(AZ377=4,G377,0)</f>
        <v>0</v>
      </c>
      <c r="BE377" s="261">
        <f>IF(AZ377=5,G377,0)</f>
        <v>0</v>
      </c>
      <c r="CA377" s="292">
        <v>1</v>
      </c>
      <c r="CB377" s="292">
        <v>7</v>
      </c>
    </row>
    <row r="378" spans="1:80" x14ac:dyDescent="0.2">
      <c r="A378" s="301"/>
      <c r="B378" s="308"/>
      <c r="C378" s="309" t="s">
        <v>597</v>
      </c>
      <c r="D378" s="310"/>
      <c r="E378" s="311">
        <v>260</v>
      </c>
      <c r="F378" s="312"/>
      <c r="G378" s="313"/>
      <c r="H378" s="314"/>
      <c r="I378" s="306"/>
      <c r="J378" s="315"/>
      <c r="K378" s="306"/>
      <c r="M378" s="307" t="s">
        <v>597</v>
      </c>
      <c r="O378" s="292"/>
    </row>
    <row r="379" spans="1:80" x14ac:dyDescent="0.2">
      <c r="A379" s="293">
        <v>93</v>
      </c>
      <c r="B379" s="294" t="s">
        <v>598</v>
      </c>
      <c r="C379" s="295" t="s">
        <v>599</v>
      </c>
      <c r="D379" s="296" t="s">
        <v>389</v>
      </c>
      <c r="E379" s="297">
        <v>398</v>
      </c>
      <c r="F379" s="297">
        <v>0</v>
      </c>
      <c r="G379" s="298">
        <f>E379*F379</f>
        <v>0</v>
      </c>
      <c r="H379" s="299">
        <v>0</v>
      </c>
      <c r="I379" s="300">
        <f>E379*H379</f>
        <v>0</v>
      </c>
      <c r="J379" s="299">
        <v>-6.9999999999999994E-5</v>
      </c>
      <c r="K379" s="300">
        <f>E379*J379</f>
        <v>-2.7859999999999996E-2</v>
      </c>
      <c r="O379" s="292">
        <v>2</v>
      </c>
      <c r="AA379" s="261">
        <v>1</v>
      </c>
      <c r="AB379" s="261">
        <v>7</v>
      </c>
      <c r="AC379" s="261">
        <v>7</v>
      </c>
      <c r="AZ379" s="261">
        <v>2</v>
      </c>
      <c r="BA379" s="261">
        <f>IF(AZ379=1,G379,0)</f>
        <v>0</v>
      </c>
      <c r="BB379" s="261">
        <f>IF(AZ379=2,G379,0)</f>
        <v>0</v>
      </c>
      <c r="BC379" s="261">
        <f>IF(AZ379=3,G379,0)</f>
        <v>0</v>
      </c>
      <c r="BD379" s="261">
        <f>IF(AZ379=4,G379,0)</f>
        <v>0</v>
      </c>
      <c r="BE379" s="261">
        <f>IF(AZ379=5,G379,0)</f>
        <v>0</v>
      </c>
      <c r="CA379" s="292">
        <v>1</v>
      </c>
      <c r="CB379" s="292">
        <v>7</v>
      </c>
    </row>
    <row r="380" spans="1:80" x14ac:dyDescent="0.2">
      <c r="A380" s="301"/>
      <c r="B380" s="308"/>
      <c r="C380" s="309" t="s">
        <v>600</v>
      </c>
      <c r="D380" s="310"/>
      <c r="E380" s="311">
        <v>398</v>
      </c>
      <c r="F380" s="312"/>
      <c r="G380" s="313"/>
      <c r="H380" s="314"/>
      <c r="I380" s="306"/>
      <c r="J380" s="315"/>
      <c r="K380" s="306"/>
      <c r="M380" s="307" t="s">
        <v>600</v>
      </c>
      <c r="O380" s="292"/>
    </row>
    <row r="381" spans="1:80" x14ac:dyDescent="0.2">
      <c r="A381" s="293">
        <v>94</v>
      </c>
      <c r="B381" s="294" t="s">
        <v>601</v>
      </c>
      <c r="C381" s="295" t="s">
        <v>602</v>
      </c>
      <c r="D381" s="296" t="s">
        <v>244</v>
      </c>
      <c r="E381" s="297">
        <v>68</v>
      </c>
      <c r="F381" s="297">
        <v>0</v>
      </c>
      <c r="G381" s="298">
        <f>E381*F381</f>
        <v>0</v>
      </c>
      <c r="H381" s="299">
        <v>0</v>
      </c>
      <c r="I381" s="300">
        <f>E381*H381</f>
        <v>0</v>
      </c>
      <c r="J381" s="299">
        <v>-2.8600000000000001E-3</v>
      </c>
      <c r="K381" s="300">
        <f>E381*J381</f>
        <v>-0.19448000000000001</v>
      </c>
      <c r="O381" s="292">
        <v>2</v>
      </c>
      <c r="AA381" s="261">
        <v>1</v>
      </c>
      <c r="AB381" s="261">
        <v>7</v>
      </c>
      <c r="AC381" s="261">
        <v>7</v>
      </c>
      <c r="AZ381" s="261">
        <v>2</v>
      </c>
      <c r="BA381" s="261">
        <f>IF(AZ381=1,G381,0)</f>
        <v>0</v>
      </c>
      <c r="BB381" s="261">
        <f>IF(AZ381=2,G381,0)</f>
        <v>0</v>
      </c>
      <c r="BC381" s="261">
        <f>IF(AZ381=3,G381,0)</f>
        <v>0</v>
      </c>
      <c r="BD381" s="261">
        <f>IF(AZ381=4,G381,0)</f>
        <v>0</v>
      </c>
      <c r="BE381" s="261">
        <f>IF(AZ381=5,G381,0)</f>
        <v>0</v>
      </c>
      <c r="CA381" s="292">
        <v>1</v>
      </c>
      <c r="CB381" s="292">
        <v>7</v>
      </c>
    </row>
    <row r="382" spans="1:80" x14ac:dyDescent="0.2">
      <c r="A382" s="301"/>
      <c r="B382" s="308"/>
      <c r="C382" s="309" t="s">
        <v>603</v>
      </c>
      <c r="D382" s="310"/>
      <c r="E382" s="311">
        <v>22.4</v>
      </c>
      <c r="F382" s="312"/>
      <c r="G382" s="313"/>
      <c r="H382" s="314"/>
      <c r="I382" s="306"/>
      <c r="J382" s="315"/>
      <c r="K382" s="306"/>
      <c r="M382" s="307" t="s">
        <v>603</v>
      </c>
      <c r="O382" s="292"/>
    </row>
    <row r="383" spans="1:80" x14ac:dyDescent="0.2">
      <c r="A383" s="301"/>
      <c r="B383" s="308"/>
      <c r="C383" s="309" t="s">
        <v>604</v>
      </c>
      <c r="D383" s="310"/>
      <c r="E383" s="311">
        <v>45.6</v>
      </c>
      <c r="F383" s="312"/>
      <c r="G383" s="313"/>
      <c r="H383" s="314"/>
      <c r="I383" s="306"/>
      <c r="J383" s="315"/>
      <c r="K383" s="306"/>
      <c r="M383" s="307" t="s">
        <v>604</v>
      </c>
      <c r="O383" s="292"/>
    </row>
    <row r="384" spans="1:80" x14ac:dyDescent="0.2">
      <c r="A384" s="293">
        <v>95</v>
      </c>
      <c r="B384" s="294" t="s">
        <v>605</v>
      </c>
      <c r="C384" s="295" t="s">
        <v>606</v>
      </c>
      <c r="D384" s="296" t="s">
        <v>244</v>
      </c>
      <c r="E384" s="297">
        <v>330.6</v>
      </c>
      <c r="F384" s="297">
        <v>0</v>
      </c>
      <c r="G384" s="298">
        <f>E384*F384</f>
        <v>0</v>
      </c>
      <c r="H384" s="299">
        <v>0</v>
      </c>
      <c r="I384" s="300">
        <f>E384*H384</f>
        <v>0</v>
      </c>
      <c r="J384" s="299">
        <v>-4.45E-3</v>
      </c>
      <c r="K384" s="300">
        <f>E384*J384</f>
        <v>-1.4711700000000001</v>
      </c>
      <c r="O384" s="292">
        <v>2</v>
      </c>
      <c r="AA384" s="261">
        <v>1</v>
      </c>
      <c r="AB384" s="261">
        <v>7</v>
      </c>
      <c r="AC384" s="261">
        <v>7</v>
      </c>
      <c r="AZ384" s="261">
        <v>2</v>
      </c>
      <c r="BA384" s="261">
        <f>IF(AZ384=1,G384,0)</f>
        <v>0</v>
      </c>
      <c r="BB384" s="261">
        <f>IF(AZ384=2,G384,0)</f>
        <v>0</v>
      </c>
      <c r="BC384" s="261">
        <f>IF(AZ384=3,G384,0)</f>
        <v>0</v>
      </c>
      <c r="BD384" s="261">
        <f>IF(AZ384=4,G384,0)</f>
        <v>0</v>
      </c>
      <c r="BE384" s="261">
        <f>IF(AZ384=5,G384,0)</f>
        <v>0</v>
      </c>
      <c r="CA384" s="292">
        <v>1</v>
      </c>
      <c r="CB384" s="292">
        <v>7</v>
      </c>
    </row>
    <row r="385" spans="1:80" x14ac:dyDescent="0.2">
      <c r="A385" s="301"/>
      <c r="B385" s="308"/>
      <c r="C385" s="309" t="s">
        <v>607</v>
      </c>
      <c r="D385" s="310"/>
      <c r="E385" s="311">
        <v>108.3</v>
      </c>
      <c r="F385" s="312"/>
      <c r="G385" s="313"/>
      <c r="H385" s="314"/>
      <c r="I385" s="306"/>
      <c r="J385" s="315"/>
      <c r="K385" s="306"/>
      <c r="M385" s="307" t="s">
        <v>607</v>
      </c>
      <c r="O385" s="292"/>
    </row>
    <row r="386" spans="1:80" x14ac:dyDescent="0.2">
      <c r="A386" s="301"/>
      <c r="B386" s="308"/>
      <c r="C386" s="309" t="s">
        <v>608</v>
      </c>
      <c r="D386" s="310"/>
      <c r="E386" s="311">
        <v>62.25</v>
      </c>
      <c r="F386" s="312"/>
      <c r="G386" s="313"/>
      <c r="H386" s="314"/>
      <c r="I386" s="306"/>
      <c r="J386" s="315"/>
      <c r="K386" s="306"/>
      <c r="M386" s="307" t="s">
        <v>608</v>
      </c>
      <c r="O386" s="292"/>
    </row>
    <row r="387" spans="1:80" x14ac:dyDescent="0.2">
      <c r="A387" s="301"/>
      <c r="B387" s="308"/>
      <c r="C387" s="309" t="s">
        <v>609</v>
      </c>
      <c r="D387" s="310"/>
      <c r="E387" s="311">
        <v>88.4</v>
      </c>
      <c r="F387" s="312"/>
      <c r="G387" s="313"/>
      <c r="H387" s="314"/>
      <c r="I387" s="306"/>
      <c r="J387" s="315"/>
      <c r="K387" s="306"/>
      <c r="M387" s="307" t="s">
        <v>609</v>
      </c>
      <c r="O387" s="292"/>
    </row>
    <row r="388" spans="1:80" x14ac:dyDescent="0.2">
      <c r="A388" s="301"/>
      <c r="B388" s="308"/>
      <c r="C388" s="309" t="s">
        <v>610</v>
      </c>
      <c r="D388" s="310"/>
      <c r="E388" s="311">
        <v>71.650000000000006</v>
      </c>
      <c r="F388" s="312"/>
      <c r="G388" s="313"/>
      <c r="H388" s="314"/>
      <c r="I388" s="306"/>
      <c r="J388" s="315"/>
      <c r="K388" s="306"/>
      <c r="M388" s="307" t="s">
        <v>610</v>
      </c>
      <c r="O388" s="292"/>
    </row>
    <row r="389" spans="1:80" x14ac:dyDescent="0.2">
      <c r="A389" s="293">
        <v>96</v>
      </c>
      <c r="B389" s="294" t="s">
        <v>611</v>
      </c>
      <c r="C389" s="295" t="s">
        <v>612</v>
      </c>
      <c r="D389" s="296" t="s">
        <v>389</v>
      </c>
      <c r="E389" s="297">
        <v>13</v>
      </c>
      <c r="F389" s="297">
        <v>0</v>
      </c>
      <c r="G389" s="298">
        <f>E389*F389</f>
        <v>0</v>
      </c>
      <c r="H389" s="299">
        <v>0</v>
      </c>
      <c r="I389" s="300">
        <f>E389*H389</f>
        <v>0</v>
      </c>
      <c r="J389" s="299">
        <v>-2.0080000000000001E-2</v>
      </c>
      <c r="K389" s="300">
        <f>E389*J389</f>
        <v>-0.26103999999999999</v>
      </c>
      <c r="O389" s="292">
        <v>2</v>
      </c>
      <c r="AA389" s="261">
        <v>1</v>
      </c>
      <c r="AB389" s="261">
        <v>7</v>
      </c>
      <c r="AC389" s="261">
        <v>7</v>
      </c>
      <c r="AZ389" s="261">
        <v>2</v>
      </c>
      <c r="BA389" s="261">
        <f>IF(AZ389=1,G389,0)</f>
        <v>0</v>
      </c>
      <c r="BB389" s="261">
        <f>IF(AZ389=2,G389,0)</f>
        <v>0</v>
      </c>
      <c r="BC389" s="261">
        <f>IF(AZ389=3,G389,0)</f>
        <v>0</v>
      </c>
      <c r="BD389" s="261">
        <f>IF(AZ389=4,G389,0)</f>
        <v>0</v>
      </c>
      <c r="BE389" s="261">
        <f>IF(AZ389=5,G389,0)</f>
        <v>0</v>
      </c>
      <c r="CA389" s="292">
        <v>1</v>
      </c>
      <c r="CB389" s="292">
        <v>7</v>
      </c>
    </row>
    <row r="390" spans="1:80" x14ac:dyDescent="0.2">
      <c r="A390" s="301"/>
      <c r="B390" s="302"/>
      <c r="C390" s="303"/>
      <c r="D390" s="304"/>
      <c r="E390" s="304"/>
      <c r="F390" s="304"/>
      <c r="G390" s="305"/>
      <c r="I390" s="306"/>
      <c r="K390" s="306"/>
      <c r="L390" s="307"/>
      <c r="O390" s="292">
        <v>3</v>
      </c>
    </row>
    <row r="391" spans="1:80" x14ac:dyDescent="0.2">
      <c r="A391" s="293">
        <v>97</v>
      </c>
      <c r="B391" s="294" t="s">
        <v>613</v>
      </c>
      <c r="C391" s="295" t="s">
        <v>614</v>
      </c>
      <c r="D391" s="296" t="s">
        <v>244</v>
      </c>
      <c r="E391" s="297">
        <v>51.8</v>
      </c>
      <c r="F391" s="297">
        <v>0</v>
      </c>
      <c r="G391" s="298">
        <f>E391*F391</f>
        <v>0</v>
      </c>
      <c r="H391" s="299">
        <v>0</v>
      </c>
      <c r="I391" s="300">
        <f>E391*H391</f>
        <v>0</v>
      </c>
      <c r="J391" s="299">
        <v>-1.92E-3</v>
      </c>
      <c r="K391" s="300">
        <f>E391*J391</f>
        <v>-9.9456000000000003E-2</v>
      </c>
      <c r="O391" s="292">
        <v>2</v>
      </c>
      <c r="AA391" s="261">
        <v>1</v>
      </c>
      <c r="AB391" s="261">
        <v>0</v>
      </c>
      <c r="AC391" s="261">
        <v>0</v>
      </c>
      <c r="AZ391" s="261">
        <v>2</v>
      </c>
      <c r="BA391" s="261">
        <f>IF(AZ391=1,G391,0)</f>
        <v>0</v>
      </c>
      <c r="BB391" s="261">
        <f>IF(AZ391=2,G391,0)</f>
        <v>0</v>
      </c>
      <c r="BC391" s="261">
        <f>IF(AZ391=3,G391,0)</f>
        <v>0</v>
      </c>
      <c r="BD391" s="261">
        <f>IF(AZ391=4,G391,0)</f>
        <v>0</v>
      </c>
      <c r="BE391" s="261">
        <f>IF(AZ391=5,G391,0)</f>
        <v>0</v>
      </c>
      <c r="CA391" s="292">
        <v>1</v>
      </c>
      <c r="CB391" s="292">
        <v>0</v>
      </c>
    </row>
    <row r="392" spans="1:80" x14ac:dyDescent="0.2">
      <c r="A392" s="301"/>
      <c r="B392" s="302"/>
      <c r="C392" s="303" t="s">
        <v>489</v>
      </c>
      <c r="D392" s="304"/>
      <c r="E392" s="304"/>
      <c r="F392" s="304"/>
      <c r="G392" s="305"/>
      <c r="I392" s="306"/>
      <c r="K392" s="306"/>
      <c r="L392" s="307" t="s">
        <v>489</v>
      </c>
      <c r="O392" s="292">
        <v>3</v>
      </c>
    </row>
    <row r="393" spans="1:80" x14ac:dyDescent="0.2">
      <c r="A393" s="301"/>
      <c r="B393" s="308"/>
      <c r="C393" s="309" t="s">
        <v>615</v>
      </c>
      <c r="D393" s="310"/>
      <c r="E393" s="311">
        <v>21</v>
      </c>
      <c r="F393" s="312"/>
      <c r="G393" s="313"/>
      <c r="H393" s="314"/>
      <c r="I393" s="306"/>
      <c r="J393" s="315"/>
      <c r="K393" s="306"/>
      <c r="M393" s="307" t="s">
        <v>615</v>
      </c>
      <c r="O393" s="292"/>
    </row>
    <row r="394" spans="1:80" x14ac:dyDescent="0.2">
      <c r="A394" s="301"/>
      <c r="B394" s="308"/>
      <c r="C394" s="309" t="s">
        <v>616</v>
      </c>
      <c r="D394" s="310"/>
      <c r="E394" s="311">
        <v>30.8</v>
      </c>
      <c r="F394" s="312"/>
      <c r="G394" s="313"/>
      <c r="H394" s="314"/>
      <c r="I394" s="306"/>
      <c r="J394" s="315"/>
      <c r="K394" s="306"/>
      <c r="M394" s="307" t="s">
        <v>616</v>
      </c>
      <c r="O394" s="292"/>
    </row>
    <row r="395" spans="1:80" ht="22.5" x14ac:dyDescent="0.2">
      <c r="A395" s="293">
        <v>98</v>
      </c>
      <c r="B395" s="294" t="s">
        <v>617</v>
      </c>
      <c r="C395" s="295" t="s">
        <v>618</v>
      </c>
      <c r="D395" s="296" t="s">
        <v>244</v>
      </c>
      <c r="E395" s="297">
        <v>211.8</v>
      </c>
      <c r="F395" s="297">
        <v>0</v>
      </c>
      <c r="G395" s="298">
        <f>E395*F395</f>
        <v>0</v>
      </c>
      <c r="H395" s="299">
        <v>0</v>
      </c>
      <c r="I395" s="300">
        <f>E395*H395</f>
        <v>0</v>
      </c>
      <c r="J395" s="299">
        <v>-1.92E-3</v>
      </c>
      <c r="K395" s="300">
        <f>E395*J395</f>
        <v>-0.40665600000000002</v>
      </c>
      <c r="O395" s="292">
        <v>2</v>
      </c>
      <c r="AA395" s="261">
        <v>1</v>
      </c>
      <c r="AB395" s="261">
        <v>0</v>
      </c>
      <c r="AC395" s="261">
        <v>0</v>
      </c>
      <c r="AZ395" s="261">
        <v>2</v>
      </c>
      <c r="BA395" s="261">
        <f>IF(AZ395=1,G395,0)</f>
        <v>0</v>
      </c>
      <c r="BB395" s="261">
        <f>IF(AZ395=2,G395,0)</f>
        <v>0</v>
      </c>
      <c r="BC395" s="261">
        <f>IF(AZ395=3,G395,0)</f>
        <v>0</v>
      </c>
      <c r="BD395" s="261">
        <f>IF(AZ395=4,G395,0)</f>
        <v>0</v>
      </c>
      <c r="BE395" s="261">
        <f>IF(AZ395=5,G395,0)</f>
        <v>0</v>
      </c>
      <c r="CA395" s="292">
        <v>1</v>
      </c>
      <c r="CB395" s="292">
        <v>0</v>
      </c>
    </row>
    <row r="396" spans="1:80" x14ac:dyDescent="0.2">
      <c r="A396" s="301"/>
      <c r="B396" s="302"/>
      <c r="C396" s="303" t="s">
        <v>619</v>
      </c>
      <c r="D396" s="304"/>
      <c r="E396" s="304"/>
      <c r="F396" s="304"/>
      <c r="G396" s="305"/>
      <c r="I396" s="306"/>
      <c r="K396" s="306"/>
      <c r="L396" s="307" t="s">
        <v>619</v>
      </c>
      <c r="O396" s="292">
        <v>3</v>
      </c>
    </row>
    <row r="397" spans="1:80" ht="22.5" x14ac:dyDescent="0.2">
      <c r="A397" s="301"/>
      <c r="B397" s="302"/>
      <c r="C397" s="303" t="s">
        <v>620</v>
      </c>
      <c r="D397" s="304"/>
      <c r="E397" s="304"/>
      <c r="F397" s="304"/>
      <c r="G397" s="305"/>
      <c r="I397" s="306"/>
      <c r="K397" s="306"/>
      <c r="L397" s="307" t="s">
        <v>620</v>
      </c>
      <c r="O397" s="292">
        <v>3</v>
      </c>
    </row>
    <row r="398" spans="1:80" x14ac:dyDescent="0.2">
      <c r="A398" s="301"/>
      <c r="B398" s="308"/>
      <c r="C398" s="309" t="s">
        <v>615</v>
      </c>
      <c r="D398" s="310"/>
      <c r="E398" s="311">
        <v>21</v>
      </c>
      <c r="F398" s="312"/>
      <c r="G398" s="313"/>
      <c r="H398" s="314"/>
      <c r="I398" s="306"/>
      <c r="J398" s="315"/>
      <c r="K398" s="306"/>
      <c r="M398" s="307" t="s">
        <v>615</v>
      </c>
      <c r="O398" s="292"/>
    </row>
    <row r="399" spans="1:80" x14ac:dyDescent="0.2">
      <c r="A399" s="301"/>
      <c r="B399" s="308"/>
      <c r="C399" s="309" t="s">
        <v>616</v>
      </c>
      <c r="D399" s="310"/>
      <c r="E399" s="311">
        <v>30.8</v>
      </c>
      <c r="F399" s="312"/>
      <c r="G399" s="313"/>
      <c r="H399" s="314"/>
      <c r="I399" s="306"/>
      <c r="J399" s="315"/>
      <c r="K399" s="306"/>
      <c r="M399" s="307" t="s">
        <v>616</v>
      </c>
      <c r="O399" s="292"/>
    </row>
    <row r="400" spans="1:80" x14ac:dyDescent="0.2">
      <c r="A400" s="301"/>
      <c r="B400" s="308"/>
      <c r="C400" s="309" t="s">
        <v>621</v>
      </c>
      <c r="D400" s="310"/>
      <c r="E400" s="311">
        <v>160</v>
      </c>
      <c r="F400" s="312"/>
      <c r="G400" s="313"/>
      <c r="H400" s="314"/>
      <c r="I400" s="306"/>
      <c r="J400" s="315"/>
      <c r="K400" s="306"/>
      <c r="M400" s="307" t="s">
        <v>621</v>
      </c>
      <c r="O400" s="292"/>
    </row>
    <row r="401" spans="1:80" x14ac:dyDescent="0.2">
      <c r="A401" s="293">
        <v>99</v>
      </c>
      <c r="B401" s="294" t="s">
        <v>622</v>
      </c>
      <c r="C401" s="295" t="s">
        <v>623</v>
      </c>
      <c r="D401" s="296" t="s">
        <v>244</v>
      </c>
      <c r="E401" s="297">
        <v>12.2</v>
      </c>
      <c r="F401" s="297">
        <v>0</v>
      </c>
      <c r="G401" s="298">
        <f>E401*F401</f>
        <v>0</v>
      </c>
      <c r="H401" s="299">
        <v>0</v>
      </c>
      <c r="I401" s="300">
        <f>E401*H401</f>
        <v>0</v>
      </c>
      <c r="J401" s="299">
        <v>-1.92E-3</v>
      </c>
      <c r="K401" s="300">
        <f>E401*J401</f>
        <v>-2.3424E-2</v>
      </c>
      <c r="O401" s="292">
        <v>2</v>
      </c>
      <c r="AA401" s="261">
        <v>1</v>
      </c>
      <c r="AB401" s="261">
        <v>7</v>
      </c>
      <c r="AC401" s="261">
        <v>7</v>
      </c>
      <c r="AZ401" s="261">
        <v>2</v>
      </c>
      <c r="BA401" s="261">
        <f>IF(AZ401=1,G401,0)</f>
        <v>0</v>
      </c>
      <c r="BB401" s="261">
        <f>IF(AZ401=2,G401,0)</f>
        <v>0</v>
      </c>
      <c r="BC401" s="261">
        <f>IF(AZ401=3,G401,0)</f>
        <v>0</v>
      </c>
      <c r="BD401" s="261">
        <f>IF(AZ401=4,G401,0)</f>
        <v>0</v>
      </c>
      <c r="BE401" s="261">
        <f>IF(AZ401=5,G401,0)</f>
        <v>0</v>
      </c>
      <c r="CA401" s="292">
        <v>1</v>
      </c>
      <c r="CB401" s="292">
        <v>7</v>
      </c>
    </row>
    <row r="402" spans="1:80" x14ac:dyDescent="0.2">
      <c r="A402" s="301"/>
      <c r="B402" s="308"/>
      <c r="C402" s="309" t="s">
        <v>544</v>
      </c>
      <c r="D402" s="310"/>
      <c r="E402" s="311">
        <v>12.2</v>
      </c>
      <c r="F402" s="312"/>
      <c r="G402" s="313"/>
      <c r="H402" s="314"/>
      <c r="I402" s="306"/>
      <c r="J402" s="315"/>
      <c r="K402" s="306"/>
      <c r="M402" s="307" t="s">
        <v>544</v>
      </c>
      <c r="O402" s="292"/>
    </row>
    <row r="403" spans="1:80" x14ac:dyDescent="0.2">
      <c r="A403" s="293">
        <v>100</v>
      </c>
      <c r="B403" s="294" t="s">
        <v>624</v>
      </c>
      <c r="C403" s="295" t="s">
        <v>625</v>
      </c>
      <c r="D403" s="296" t="s">
        <v>244</v>
      </c>
      <c r="E403" s="297">
        <v>55</v>
      </c>
      <c r="F403" s="297">
        <v>0</v>
      </c>
      <c r="G403" s="298">
        <f>E403*F403</f>
        <v>0</v>
      </c>
      <c r="H403" s="299">
        <v>0</v>
      </c>
      <c r="I403" s="300">
        <f>E403*H403</f>
        <v>0</v>
      </c>
      <c r="J403" s="299">
        <v>-1.92E-3</v>
      </c>
      <c r="K403" s="300">
        <f>E403*J403</f>
        <v>-0.1056</v>
      </c>
      <c r="O403" s="292">
        <v>2</v>
      </c>
      <c r="AA403" s="261">
        <v>1</v>
      </c>
      <c r="AB403" s="261">
        <v>7</v>
      </c>
      <c r="AC403" s="261">
        <v>7</v>
      </c>
      <c r="AZ403" s="261">
        <v>2</v>
      </c>
      <c r="BA403" s="261">
        <f>IF(AZ403=1,G403,0)</f>
        <v>0</v>
      </c>
      <c r="BB403" s="261">
        <f>IF(AZ403=2,G403,0)</f>
        <v>0</v>
      </c>
      <c r="BC403" s="261">
        <f>IF(AZ403=3,G403,0)</f>
        <v>0</v>
      </c>
      <c r="BD403" s="261">
        <f>IF(AZ403=4,G403,0)</f>
        <v>0</v>
      </c>
      <c r="BE403" s="261">
        <f>IF(AZ403=5,G403,0)</f>
        <v>0</v>
      </c>
      <c r="CA403" s="292">
        <v>1</v>
      </c>
      <c r="CB403" s="292">
        <v>7</v>
      </c>
    </row>
    <row r="404" spans="1:80" x14ac:dyDescent="0.2">
      <c r="A404" s="301"/>
      <c r="B404" s="308"/>
      <c r="C404" s="309" t="s">
        <v>545</v>
      </c>
      <c r="D404" s="310"/>
      <c r="E404" s="311">
        <v>30.5</v>
      </c>
      <c r="F404" s="312"/>
      <c r="G404" s="313"/>
      <c r="H404" s="314"/>
      <c r="I404" s="306"/>
      <c r="J404" s="315"/>
      <c r="K404" s="306"/>
      <c r="M404" s="307" t="s">
        <v>545</v>
      </c>
      <c r="O404" s="292"/>
    </row>
    <row r="405" spans="1:80" x14ac:dyDescent="0.2">
      <c r="A405" s="301"/>
      <c r="B405" s="308"/>
      <c r="C405" s="309" t="s">
        <v>546</v>
      </c>
      <c r="D405" s="310"/>
      <c r="E405" s="311">
        <v>24.5</v>
      </c>
      <c r="F405" s="312"/>
      <c r="G405" s="313"/>
      <c r="H405" s="314"/>
      <c r="I405" s="306"/>
      <c r="J405" s="315"/>
      <c r="K405" s="306"/>
      <c r="M405" s="307" t="s">
        <v>546</v>
      </c>
      <c r="O405" s="292"/>
    </row>
    <row r="406" spans="1:80" x14ac:dyDescent="0.2">
      <c r="A406" s="293">
        <v>101</v>
      </c>
      <c r="B406" s="294" t="s">
        <v>626</v>
      </c>
      <c r="C406" s="295" t="s">
        <v>627</v>
      </c>
      <c r="D406" s="296" t="s">
        <v>244</v>
      </c>
      <c r="E406" s="297">
        <v>398.6</v>
      </c>
      <c r="F406" s="297">
        <v>0</v>
      </c>
      <c r="G406" s="298">
        <f>E406*F406</f>
        <v>0</v>
      </c>
      <c r="H406" s="299">
        <v>0</v>
      </c>
      <c r="I406" s="300">
        <f>E406*H406</f>
        <v>0</v>
      </c>
      <c r="J406" s="299">
        <v>-3.0699999999999998E-3</v>
      </c>
      <c r="K406" s="300">
        <f>E406*J406</f>
        <v>-1.2237020000000001</v>
      </c>
      <c r="O406" s="292">
        <v>2</v>
      </c>
      <c r="AA406" s="261">
        <v>1</v>
      </c>
      <c r="AB406" s="261">
        <v>7</v>
      </c>
      <c r="AC406" s="261">
        <v>7</v>
      </c>
      <c r="AZ406" s="261">
        <v>2</v>
      </c>
      <c r="BA406" s="261">
        <f>IF(AZ406=1,G406,0)</f>
        <v>0</v>
      </c>
      <c r="BB406" s="261">
        <f>IF(AZ406=2,G406,0)</f>
        <v>0</v>
      </c>
      <c r="BC406" s="261">
        <f>IF(AZ406=3,G406,0)</f>
        <v>0</v>
      </c>
      <c r="BD406" s="261">
        <f>IF(AZ406=4,G406,0)</f>
        <v>0</v>
      </c>
      <c r="BE406" s="261">
        <f>IF(AZ406=5,G406,0)</f>
        <v>0</v>
      </c>
      <c r="CA406" s="292">
        <v>1</v>
      </c>
      <c r="CB406" s="292">
        <v>7</v>
      </c>
    </row>
    <row r="407" spans="1:80" x14ac:dyDescent="0.2">
      <c r="A407" s="301"/>
      <c r="B407" s="302"/>
      <c r="C407" s="303" t="s">
        <v>628</v>
      </c>
      <c r="D407" s="304"/>
      <c r="E407" s="304"/>
      <c r="F407" s="304"/>
      <c r="G407" s="305"/>
      <c r="I407" s="306"/>
      <c r="K407" s="306"/>
      <c r="L407" s="307" t="s">
        <v>628</v>
      </c>
      <c r="O407" s="292">
        <v>3</v>
      </c>
    </row>
    <row r="408" spans="1:80" x14ac:dyDescent="0.2">
      <c r="A408" s="301"/>
      <c r="B408" s="308"/>
      <c r="C408" s="309" t="s">
        <v>537</v>
      </c>
      <c r="D408" s="310"/>
      <c r="E408" s="311">
        <v>68</v>
      </c>
      <c r="F408" s="312"/>
      <c r="G408" s="313"/>
      <c r="H408" s="314"/>
      <c r="I408" s="306"/>
      <c r="J408" s="315"/>
      <c r="K408" s="306"/>
      <c r="M408" s="307">
        <v>68</v>
      </c>
      <c r="O408" s="292"/>
    </row>
    <row r="409" spans="1:80" x14ac:dyDescent="0.2">
      <c r="A409" s="301"/>
      <c r="B409" s="308"/>
      <c r="C409" s="309" t="s">
        <v>541</v>
      </c>
      <c r="D409" s="310"/>
      <c r="E409" s="311">
        <v>330.6</v>
      </c>
      <c r="F409" s="312"/>
      <c r="G409" s="313"/>
      <c r="H409" s="314"/>
      <c r="I409" s="306"/>
      <c r="J409" s="315"/>
      <c r="K409" s="306"/>
      <c r="M409" s="307" t="s">
        <v>541</v>
      </c>
      <c r="O409" s="292"/>
    </row>
    <row r="410" spans="1:80" x14ac:dyDescent="0.2">
      <c r="A410" s="293">
        <v>102</v>
      </c>
      <c r="B410" s="294" t="s">
        <v>629</v>
      </c>
      <c r="C410" s="295" t="s">
        <v>630</v>
      </c>
      <c r="D410" s="296" t="s">
        <v>244</v>
      </c>
      <c r="E410" s="297">
        <v>443.25</v>
      </c>
      <c r="F410" s="297">
        <v>0</v>
      </c>
      <c r="G410" s="298">
        <f>E410*F410</f>
        <v>0</v>
      </c>
      <c r="H410" s="299">
        <v>0</v>
      </c>
      <c r="I410" s="300">
        <f>E410*H410</f>
        <v>0</v>
      </c>
      <c r="J410" s="299">
        <v>-8.0700000000000008E-3</v>
      </c>
      <c r="K410" s="300">
        <f>E410*J410</f>
        <v>-3.5770275000000002</v>
      </c>
      <c r="O410" s="292">
        <v>2</v>
      </c>
      <c r="AA410" s="261">
        <v>1</v>
      </c>
      <c r="AB410" s="261">
        <v>0</v>
      </c>
      <c r="AC410" s="261">
        <v>0</v>
      </c>
      <c r="AZ410" s="261">
        <v>2</v>
      </c>
      <c r="BA410" s="261">
        <f>IF(AZ410=1,G410,0)</f>
        <v>0</v>
      </c>
      <c r="BB410" s="261">
        <f>IF(AZ410=2,G410,0)</f>
        <v>0</v>
      </c>
      <c r="BC410" s="261">
        <f>IF(AZ410=3,G410,0)</f>
        <v>0</v>
      </c>
      <c r="BD410" s="261">
        <f>IF(AZ410=4,G410,0)</f>
        <v>0</v>
      </c>
      <c r="BE410" s="261">
        <f>IF(AZ410=5,G410,0)</f>
        <v>0</v>
      </c>
      <c r="CA410" s="292">
        <v>1</v>
      </c>
      <c r="CB410" s="292">
        <v>0</v>
      </c>
    </row>
    <row r="411" spans="1:80" x14ac:dyDescent="0.2">
      <c r="A411" s="301"/>
      <c r="B411" s="308"/>
      <c r="C411" s="309" t="s">
        <v>522</v>
      </c>
      <c r="D411" s="310"/>
      <c r="E411" s="311">
        <v>68</v>
      </c>
      <c r="F411" s="312"/>
      <c r="G411" s="313"/>
      <c r="H411" s="314"/>
      <c r="I411" s="306"/>
      <c r="J411" s="315"/>
      <c r="K411" s="306"/>
      <c r="M411" s="307" t="s">
        <v>522</v>
      </c>
      <c r="O411" s="292"/>
    </row>
    <row r="412" spans="1:80" x14ac:dyDescent="0.2">
      <c r="A412" s="301"/>
      <c r="B412" s="308"/>
      <c r="C412" s="309" t="s">
        <v>523</v>
      </c>
      <c r="D412" s="310"/>
      <c r="E412" s="311">
        <v>330.6</v>
      </c>
      <c r="F412" s="312"/>
      <c r="G412" s="313"/>
      <c r="H412" s="314"/>
      <c r="I412" s="306"/>
      <c r="J412" s="315"/>
      <c r="K412" s="306"/>
      <c r="M412" s="307" t="s">
        <v>523</v>
      </c>
      <c r="O412" s="292"/>
    </row>
    <row r="413" spans="1:80" x14ac:dyDescent="0.2">
      <c r="A413" s="301"/>
      <c r="B413" s="308"/>
      <c r="C413" s="309" t="s">
        <v>559</v>
      </c>
      <c r="D413" s="310"/>
      <c r="E413" s="311">
        <v>14.45</v>
      </c>
      <c r="F413" s="312"/>
      <c r="G413" s="313"/>
      <c r="H413" s="314"/>
      <c r="I413" s="306"/>
      <c r="J413" s="315"/>
      <c r="K413" s="306"/>
      <c r="M413" s="307" t="s">
        <v>559</v>
      </c>
      <c r="O413" s="292"/>
    </row>
    <row r="414" spans="1:80" ht="22.5" x14ac:dyDescent="0.2">
      <c r="A414" s="301"/>
      <c r="B414" s="308"/>
      <c r="C414" s="309" t="s">
        <v>560</v>
      </c>
      <c r="D414" s="310"/>
      <c r="E414" s="311">
        <v>29.2</v>
      </c>
      <c r="F414" s="312"/>
      <c r="G414" s="313"/>
      <c r="H414" s="314"/>
      <c r="I414" s="306"/>
      <c r="J414" s="315"/>
      <c r="K414" s="306"/>
      <c r="M414" s="307" t="s">
        <v>560</v>
      </c>
      <c r="O414" s="292"/>
    </row>
    <row r="415" spans="1:80" x14ac:dyDescent="0.2">
      <c r="A415" s="301"/>
      <c r="B415" s="308"/>
      <c r="C415" s="309" t="s">
        <v>561</v>
      </c>
      <c r="D415" s="310"/>
      <c r="E415" s="311">
        <v>1</v>
      </c>
      <c r="F415" s="312"/>
      <c r="G415" s="313"/>
      <c r="H415" s="314"/>
      <c r="I415" s="306"/>
      <c r="J415" s="315"/>
      <c r="K415" s="306"/>
      <c r="M415" s="307" t="s">
        <v>561</v>
      </c>
      <c r="O415" s="292"/>
    </row>
    <row r="416" spans="1:80" x14ac:dyDescent="0.2">
      <c r="A416" s="293">
        <v>103</v>
      </c>
      <c r="B416" s="294" t="s">
        <v>631</v>
      </c>
      <c r="C416" s="295" t="s">
        <v>632</v>
      </c>
      <c r="D416" s="296" t="s">
        <v>244</v>
      </c>
      <c r="E416" s="297">
        <v>190.2</v>
      </c>
      <c r="F416" s="297">
        <v>0</v>
      </c>
      <c r="G416" s="298">
        <f>E416*F416</f>
        <v>0</v>
      </c>
      <c r="H416" s="299">
        <v>0</v>
      </c>
      <c r="I416" s="300">
        <f>E416*H416</f>
        <v>0</v>
      </c>
      <c r="J416" s="299">
        <v>-3.7699999999999999E-3</v>
      </c>
      <c r="K416" s="300">
        <f>E416*J416</f>
        <v>-0.71705399999999997</v>
      </c>
      <c r="O416" s="292">
        <v>2</v>
      </c>
      <c r="AA416" s="261">
        <v>1</v>
      </c>
      <c r="AB416" s="261">
        <v>7</v>
      </c>
      <c r="AC416" s="261">
        <v>7</v>
      </c>
      <c r="AZ416" s="261">
        <v>2</v>
      </c>
      <c r="BA416" s="261">
        <f>IF(AZ416=1,G416,0)</f>
        <v>0</v>
      </c>
      <c r="BB416" s="261">
        <f>IF(AZ416=2,G416,0)</f>
        <v>0</v>
      </c>
      <c r="BC416" s="261">
        <f>IF(AZ416=3,G416,0)</f>
        <v>0</v>
      </c>
      <c r="BD416" s="261">
        <f>IF(AZ416=4,G416,0)</f>
        <v>0</v>
      </c>
      <c r="BE416" s="261">
        <f>IF(AZ416=5,G416,0)</f>
        <v>0</v>
      </c>
      <c r="CA416" s="292">
        <v>1</v>
      </c>
      <c r="CB416" s="292">
        <v>7</v>
      </c>
    </row>
    <row r="417" spans="1:80" x14ac:dyDescent="0.2">
      <c r="A417" s="301"/>
      <c r="B417" s="308"/>
      <c r="C417" s="309" t="s">
        <v>549</v>
      </c>
      <c r="D417" s="310"/>
      <c r="E417" s="311">
        <v>120.8</v>
      </c>
      <c r="F417" s="312"/>
      <c r="G417" s="313"/>
      <c r="H417" s="314"/>
      <c r="I417" s="306"/>
      <c r="J417" s="315"/>
      <c r="K417" s="306"/>
      <c r="M417" s="307" t="s">
        <v>549</v>
      </c>
      <c r="O417" s="292"/>
    </row>
    <row r="418" spans="1:80" x14ac:dyDescent="0.2">
      <c r="A418" s="301"/>
      <c r="B418" s="308"/>
      <c r="C418" s="309" t="s">
        <v>550</v>
      </c>
      <c r="D418" s="310"/>
      <c r="E418" s="311">
        <v>69.400000000000006</v>
      </c>
      <c r="F418" s="312"/>
      <c r="G418" s="313"/>
      <c r="H418" s="314"/>
      <c r="I418" s="306"/>
      <c r="J418" s="315"/>
      <c r="K418" s="306"/>
      <c r="M418" s="307" t="s">
        <v>550</v>
      </c>
      <c r="O418" s="292"/>
    </row>
    <row r="419" spans="1:80" x14ac:dyDescent="0.2">
      <c r="A419" s="293">
        <v>104</v>
      </c>
      <c r="B419" s="294" t="s">
        <v>633</v>
      </c>
      <c r="C419" s="295" t="s">
        <v>634</v>
      </c>
      <c r="D419" s="296" t="s">
        <v>244</v>
      </c>
      <c r="E419" s="297">
        <v>328.45</v>
      </c>
      <c r="F419" s="297">
        <v>0</v>
      </c>
      <c r="G419" s="298">
        <f>E419*F419</f>
        <v>0</v>
      </c>
      <c r="H419" s="299">
        <v>0</v>
      </c>
      <c r="I419" s="300">
        <f>E419*H419</f>
        <v>0</v>
      </c>
      <c r="J419" s="299">
        <v>-1.97E-3</v>
      </c>
      <c r="K419" s="300">
        <f>E419*J419</f>
        <v>-0.64704649999999997</v>
      </c>
      <c r="O419" s="292">
        <v>2</v>
      </c>
      <c r="AA419" s="261">
        <v>1</v>
      </c>
      <c r="AB419" s="261">
        <v>0</v>
      </c>
      <c r="AC419" s="261">
        <v>0</v>
      </c>
      <c r="AZ419" s="261">
        <v>2</v>
      </c>
      <c r="BA419" s="261">
        <f>IF(AZ419=1,G419,0)</f>
        <v>0</v>
      </c>
      <c r="BB419" s="261">
        <f>IF(AZ419=2,G419,0)</f>
        <v>0</v>
      </c>
      <c r="BC419" s="261">
        <f>IF(AZ419=3,G419,0)</f>
        <v>0</v>
      </c>
      <c r="BD419" s="261">
        <f>IF(AZ419=4,G419,0)</f>
        <v>0</v>
      </c>
      <c r="BE419" s="261">
        <f>IF(AZ419=5,G419,0)</f>
        <v>0</v>
      </c>
      <c r="CA419" s="292">
        <v>1</v>
      </c>
      <c r="CB419" s="292">
        <v>0</v>
      </c>
    </row>
    <row r="420" spans="1:80" x14ac:dyDescent="0.2">
      <c r="A420" s="301"/>
      <c r="B420" s="302"/>
      <c r="C420" s="303" t="s">
        <v>635</v>
      </c>
      <c r="D420" s="304"/>
      <c r="E420" s="304"/>
      <c r="F420" s="304"/>
      <c r="G420" s="305"/>
      <c r="I420" s="306"/>
      <c r="K420" s="306"/>
      <c r="L420" s="307" t="s">
        <v>635</v>
      </c>
      <c r="O420" s="292">
        <v>3</v>
      </c>
    </row>
    <row r="421" spans="1:80" x14ac:dyDescent="0.2">
      <c r="A421" s="301"/>
      <c r="B421" s="308"/>
      <c r="C421" s="309" t="s">
        <v>636</v>
      </c>
      <c r="D421" s="310"/>
      <c r="E421" s="311">
        <v>109.95</v>
      </c>
      <c r="F421" s="312"/>
      <c r="G421" s="313"/>
      <c r="H421" s="314"/>
      <c r="I421" s="306"/>
      <c r="J421" s="315"/>
      <c r="K421" s="306"/>
      <c r="M421" s="307" t="s">
        <v>636</v>
      </c>
      <c r="O421" s="292"/>
    </row>
    <row r="422" spans="1:80" x14ac:dyDescent="0.2">
      <c r="A422" s="301"/>
      <c r="B422" s="308"/>
      <c r="C422" s="309" t="s">
        <v>637</v>
      </c>
      <c r="D422" s="310"/>
      <c r="E422" s="311">
        <v>11.4</v>
      </c>
      <c r="F422" s="312"/>
      <c r="G422" s="313"/>
      <c r="H422" s="314"/>
      <c r="I422" s="306"/>
      <c r="J422" s="315"/>
      <c r="K422" s="306"/>
      <c r="M422" s="307" t="s">
        <v>637</v>
      </c>
      <c r="O422" s="292"/>
    </row>
    <row r="423" spans="1:80" x14ac:dyDescent="0.2">
      <c r="A423" s="301"/>
      <c r="B423" s="308"/>
      <c r="C423" s="309" t="s">
        <v>638</v>
      </c>
      <c r="D423" s="310"/>
      <c r="E423" s="311">
        <v>207.1</v>
      </c>
      <c r="F423" s="312"/>
      <c r="G423" s="313"/>
      <c r="H423" s="314"/>
      <c r="I423" s="306"/>
      <c r="J423" s="315"/>
      <c r="K423" s="306"/>
      <c r="M423" s="307" t="s">
        <v>638</v>
      </c>
      <c r="O423" s="292"/>
    </row>
    <row r="424" spans="1:80" ht="22.5" x14ac:dyDescent="0.2">
      <c r="A424" s="293">
        <v>105</v>
      </c>
      <c r="B424" s="294" t="s">
        <v>639</v>
      </c>
      <c r="C424" s="295" t="s">
        <v>640</v>
      </c>
      <c r="D424" s="296" t="s">
        <v>244</v>
      </c>
      <c r="E424" s="297">
        <v>443.25</v>
      </c>
      <c r="F424" s="297">
        <v>0</v>
      </c>
      <c r="G424" s="298">
        <f>E424*F424</f>
        <v>0</v>
      </c>
      <c r="H424" s="299">
        <v>4.6000000000000001E-4</v>
      </c>
      <c r="I424" s="300">
        <f>E424*H424</f>
        <v>0.20389499999999999</v>
      </c>
      <c r="J424" s="299">
        <v>0</v>
      </c>
      <c r="K424" s="300">
        <f>E424*J424</f>
        <v>0</v>
      </c>
      <c r="O424" s="292">
        <v>2</v>
      </c>
      <c r="AA424" s="261">
        <v>1</v>
      </c>
      <c r="AB424" s="261">
        <v>0</v>
      </c>
      <c r="AC424" s="261">
        <v>0</v>
      </c>
      <c r="AZ424" s="261">
        <v>2</v>
      </c>
      <c r="BA424" s="261">
        <f>IF(AZ424=1,G424,0)</f>
        <v>0</v>
      </c>
      <c r="BB424" s="261">
        <f>IF(AZ424=2,G424,0)</f>
        <v>0</v>
      </c>
      <c r="BC424" s="261">
        <f>IF(AZ424=3,G424,0)</f>
        <v>0</v>
      </c>
      <c r="BD424" s="261">
        <f>IF(AZ424=4,G424,0)</f>
        <v>0</v>
      </c>
      <c r="BE424" s="261">
        <f>IF(AZ424=5,G424,0)</f>
        <v>0</v>
      </c>
      <c r="CA424" s="292">
        <v>1</v>
      </c>
      <c r="CB424" s="292">
        <v>0</v>
      </c>
    </row>
    <row r="425" spans="1:80" x14ac:dyDescent="0.2">
      <c r="A425" s="301"/>
      <c r="B425" s="302"/>
      <c r="C425" s="303"/>
      <c r="D425" s="304"/>
      <c r="E425" s="304"/>
      <c r="F425" s="304"/>
      <c r="G425" s="305"/>
      <c r="I425" s="306"/>
      <c r="K425" s="306"/>
      <c r="L425" s="307"/>
      <c r="O425" s="292">
        <v>3</v>
      </c>
    </row>
    <row r="426" spans="1:80" x14ac:dyDescent="0.2">
      <c r="A426" s="301"/>
      <c r="B426" s="308"/>
      <c r="C426" s="309" t="s">
        <v>522</v>
      </c>
      <c r="D426" s="310"/>
      <c r="E426" s="311">
        <v>68</v>
      </c>
      <c r="F426" s="312"/>
      <c r="G426" s="313"/>
      <c r="H426" s="314"/>
      <c r="I426" s="306"/>
      <c r="J426" s="315"/>
      <c r="K426" s="306"/>
      <c r="M426" s="307" t="s">
        <v>522</v>
      </c>
      <c r="O426" s="292"/>
    </row>
    <row r="427" spans="1:80" x14ac:dyDescent="0.2">
      <c r="A427" s="301"/>
      <c r="B427" s="308"/>
      <c r="C427" s="309" t="s">
        <v>523</v>
      </c>
      <c r="D427" s="310"/>
      <c r="E427" s="311">
        <v>330.6</v>
      </c>
      <c r="F427" s="312"/>
      <c r="G427" s="313"/>
      <c r="H427" s="314"/>
      <c r="I427" s="306"/>
      <c r="J427" s="315"/>
      <c r="K427" s="306"/>
      <c r="M427" s="307" t="s">
        <v>523</v>
      </c>
      <c r="O427" s="292"/>
    </row>
    <row r="428" spans="1:80" x14ac:dyDescent="0.2">
      <c r="A428" s="301"/>
      <c r="B428" s="308"/>
      <c r="C428" s="309" t="s">
        <v>641</v>
      </c>
      <c r="D428" s="310"/>
      <c r="E428" s="311">
        <v>44.65</v>
      </c>
      <c r="F428" s="312"/>
      <c r="G428" s="313"/>
      <c r="H428" s="314"/>
      <c r="I428" s="306"/>
      <c r="J428" s="315"/>
      <c r="K428" s="306"/>
      <c r="M428" s="307" t="s">
        <v>641</v>
      </c>
      <c r="O428" s="292"/>
    </row>
    <row r="429" spans="1:80" x14ac:dyDescent="0.2">
      <c r="A429" s="293">
        <v>106</v>
      </c>
      <c r="B429" s="294" t="s">
        <v>642</v>
      </c>
      <c r="C429" s="295" t="s">
        <v>643</v>
      </c>
      <c r="D429" s="296" t="s">
        <v>244</v>
      </c>
      <c r="E429" s="297">
        <v>21</v>
      </c>
      <c r="F429" s="297">
        <v>0</v>
      </c>
      <c r="G429" s="298">
        <f>E429*F429</f>
        <v>0</v>
      </c>
      <c r="H429" s="299">
        <v>0</v>
      </c>
      <c r="I429" s="300">
        <f>E429*H429</f>
        <v>0</v>
      </c>
      <c r="J429" s="299">
        <v>-2.5100000000000001E-3</v>
      </c>
      <c r="K429" s="300">
        <f>E429*J429</f>
        <v>-5.271E-2</v>
      </c>
      <c r="O429" s="292">
        <v>2</v>
      </c>
      <c r="AA429" s="261">
        <v>1</v>
      </c>
      <c r="AB429" s="261">
        <v>7</v>
      </c>
      <c r="AC429" s="261">
        <v>7</v>
      </c>
      <c r="AZ429" s="261">
        <v>2</v>
      </c>
      <c r="BA429" s="261">
        <f>IF(AZ429=1,G429,0)</f>
        <v>0</v>
      </c>
      <c r="BB429" s="261">
        <f>IF(AZ429=2,G429,0)</f>
        <v>0</v>
      </c>
      <c r="BC429" s="261">
        <f>IF(AZ429=3,G429,0)</f>
        <v>0</v>
      </c>
      <c r="BD429" s="261">
        <f>IF(AZ429=4,G429,0)</f>
        <v>0</v>
      </c>
      <c r="BE429" s="261">
        <f>IF(AZ429=5,G429,0)</f>
        <v>0</v>
      </c>
      <c r="CA429" s="292">
        <v>1</v>
      </c>
      <c r="CB429" s="292">
        <v>7</v>
      </c>
    </row>
    <row r="430" spans="1:80" x14ac:dyDescent="0.2">
      <c r="A430" s="301"/>
      <c r="B430" s="308"/>
      <c r="C430" s="309" t="s">
        <v>644</v>
      </c>
      <c r="D430" s="310"/>
      <c r="E430" s="311">
        <v>21</v>
      </c>
      <c r="F430" s="312"/>
      <c r="G430" s="313"/>
      <c r="H430" s="314"/>
      <c r="I430" s="306"/>
      <c r="J430" s="315"/>
      <c r="K430" s="306"/>
      <c r="M430" s="307" t="s">
        <v>644</v>
      </c>
      <c r="O430" s="292"/>
    </row>
    <row r="431" spans="1:80" x14ac:dyDescent="0.2">
      <c r="A431" s="293">
        <v>107</v>
      </c>
      <c r="B431" s="294" t="s">
        <v>645</v>
      </c>
      <c r="C431" s="295" t="s">
        <v>646</v>
      </c>
      <c r="D431" s="296" t="s">
        <v>244</v>
      </c>
      <c r="E431" s="297">
        <v>23.4</v>
      </c>
      <c r="F431" s="297">
        <v>0</v>
      </c>
      <c r="G431" s="298">
        <f>E431*F431</f>
        <v>0</v>
      </c>
      <c r="H431" s="299">
        <v>0</v>
      </c>
      <c r="I431" s="300">
        <f>E431*H431</f>
        <v>0</v>
      </c>
      <c r="J431" s="299">
        <v>-1.64E-3</v>
      </c>
      <c r="K431" s="300">
        <f>E431*J431</f>
        <v>-3.8375999999999993E-2</v>
      </c>
      <c r="O431" s="292">
        <v>2</v>
      </c>
      <c r="AA431" s="261">
        <v>1</v>
      </c>
      <c r="AB431" s="261">
        <v>0</v>
      </c>
      <c r="AC431" s="261">
        <v>0</v>
      </c>
      <c r="AZ431" s="261">
        <v>2</v>
      </c>
      <c r="BA431" s="261">
        <f>IF(AZ431=1,G431,0)</f>
        <v>0</v>
      </c>
      <c r="BB431" s="261">
        <f>IF(AZ431=2,G431,0)</f>
        <v>0</v>
      </c>
      <c r="BC431" s="261">
        <f>IF(AZ431=3,G431,0)</f>
        <v>0</v>
      </c>
      <c r="BD431" s="261">
        <f>IF(AZ431=4,G431,0)</f>
        <v>0</v>
      </c>
      <c r="BE431" s="261">
        <f>IF(AZ431=5,G431,0)</f>
        <v>0</v>
      </c>
      <c r="CA431" s="292">
        <v>1</v>
      </c>
      <c r="CB431" s="292">
        <v>0</v>
      </c>
    </row>
    <row r="432" spans="1:80" x14ac:dyDescent="0.2">
      <c r="A432" s="301"/>
      <c r="B432" s="308"/>
      <c r="C432" s="309" t="s">
        <v>647</v>
      </c>
      <c r="D432" s="310"/>
      <c r="E432" s="311">
        <v>23.4</v>
      </c>
      <c r="F432" s="312"/>
      <c r="G432" s="313"/>
      <c r="H432" s="314"/>
      <c r="I432" s="306"/>
      <c r="J432" s="315"/>
      <c r="K432" s="306"/>
      <c r="M432" s="307" t="s">
        <v>647</v>
      </c>
      <c r="O432" s="292"/>
    </row>
    <row r="433" spans="1:80" ht="22.5" x14ac:dyDescent="0.2">
      <c r="A433" s="293">
        <v>108</v>
      </c>
      <c r="B433" s="294" t="s">
        <v>648</v>
      </c>
      <c r="C433" s="295" t="s">
        <v>649</v>
      </c>
      <c r="D433" s="296" t="s">
        <v>244</v>
      </c>
      <c r="E433" s="297">
        <v>23.4</v>
      </c>
      <c r="F433" s="297">
        <v>0</v>
      </c>
      <c r="G433" s="298">
        <f>E433*F433</f>
        <v>0</v>
      </c>
      <c r="H433" s="299">
        <v>0</v>
      </c>
      <c r="I433" s="300">
        <f>E433*H433</f>
        <v>0</v>
      </c>
      <c r="J433" s="299">
        <v>-1.64E-3</v>
      </c>
      <c r="K433" s="300">
        <f>E433*J433</f>
        <v>-3.8375999999999993E-2</v>
      </c>
      <c r="O433" s="292">
        <v>2</v>
      </c>
      <c r="AA433" s="261">
        <v>1</v>
      </c>
      <c r="AB433" s="261">
        <v>0</v>
      </c>
      <c r="AC433" s="261">
        <v>0</v>
      </c>
      <c r="AZ433" s="261">
        <v>2</v>
      </c>
      <c r="BA433" s="261">
        <f>IF(AZ433=1,G433,0)</f>
        <v>0</v>
      </c>
      <c r="BB433" s="261">
        <f>IF(AZ433=2,G433,0)</f>
        <v>0</v>
      </c>
      <c r="BC433" s="261">
        <f>IF(AZ433=3,G433,0)</f>
        <v>0</v>
      </c>
      <c r="BD433" s="261">
        <f>IF(AZ433=4,G433,0)</f>
        <v>0</v>
      </c>
      <c r="BE433" s="261">
        <f>IF(AZ433=5,G433,0)</f>
        <v>0</v>
      </c>
      <c r="CA433" s="292">
        <v>1</v>
      </c>
      <c r="CB433" s="292">
        <v>0</v>
      </c>
    </row>
    <row r="434" spans="1:80" ht="22.5" x14ac:dyDescent="0.2">
      <c r="A434" s="301"/>
      <c r="B434" s="302"/>
      <c r="C434" s="303" t="s">
        <v>620</v>
      </c>
      <c r="D434" s="304"/>
      <c r="E434" s="304"/>
      <c r="F434" s="304"/>
      <c r="G434" s="305"/>
      <c r="I434" s="306"/>
      <c r="K434" s="306"/>
      <c r="L434" s="307" t="s">
        <v>620</v>
      </c>
      <c r="O434" s="292">
        <v>3</v>
      </c>
    </row>
    <row r="435" spans="1:80" x14ac:dyDescent="0.2">
      <c r="A435" s="301"/>
      <c r="B435" s="308"/>
      <c r="C435" s="309" t="s">
        <v>647</v>
      </c>
      <c r="D435" s="310"/>
      <c r="E435" s="311">
        <v>23.4</v>
      </c>
      <c r="F435" s="312"/>
      <c r="G435" s="313"/>
      <c r="H435" s="314"/>
      <c r="I435" s="306"/>
      <c r="J435" s="315"/>
      <c r="K435" s="306"/>
      <c r="M435" s="307" t="s">
        <v>647</v>
      </c>
      <c r="O435" s="292"/>
    </row>
    <row r="436" spans="1:80" ht="22.5" x14ac:dyDescent="0.2">
      <c r="A436" s="293">
        <v>109</v>
      </c>
      <c r="B436" s="294" t="s">
        <v>650</v>
      </c>
      <c r="C436" s="295" t="s">
        <v>651</v>
      </c>
      <c r="D436" s="296" t="s">
        <v>191</v>
      </c>
      <c r="E436" s="297">
        <v>7.36</v>
      </c>
      <c r="F436" s="297">
        <v>0</v>
      </c>
      <c r="G436" s="298">
        <f>E436*F436</f>
        <v>0</v>
      </c>
      <c r="H436" s="299">
        <v>5.4599999999999996E-3</v>
      </c>
      <c r="I436" s="300">
        <f>E436*H436</f>
        <v>4.0185600000000002E-2</v>
      </c>
      <c r="J436" s="299">
        <v>0</v>
      </c>
      <c r="K436" s="300">
        <f>E436*J436</f>
        <v>0</v>
      </c>
      <c r="O436" s="292">
        <v>2</v>
      </c>
      <c r="AA436" s="261">
        <v>1</v>
      </c>
      <c r="AB436" s="261">
        <v>0</v>
      </c>
      <c r="AC436" s="261">
        <v>0</v>
      </c>
      <c r="AZ436" s="261">
        <v>2</v>
      </c>
      <c r="BA436" s="261">
        <f>IF(AZ436=1,G436,0)</f>
        <v>0</v>
      </c>
      <c r="BB436" s="261">
        <f>IF(AZ436=2,G436,0)</f>
        <v>0</v>
      </c>
      <c r="BC436" s="261">
        <f>IF(AZ436=3,G436,0)</f>
        <v>0</v>
      </c>
      <c r="BD436" s="261">
        <f>IF(AZ436=4,G436,0)</f>
        <v>0</v>
      </c>
      <c r="BE436" s="261">
        <f>IF(AZ436=5,G436,0)</f>
        <v>0</v>
      </c>
      <c r="CA436" s="292">
        <v>1</v>
      </c>
      <c r="CB436" s="292">
        <v>0</v>
      </c>
    </row>
    <row r="437" spans="1:80" ht="22.5" x14ac:dyDescent="0.2">
      <c r="A437" s="301"/>
      <c r="B437" s="302"/>
      <c r="C437" s="303" t="s">
        <v>620</v>
      </c>
      <c r="D437" s="304"/>
      <c r="E437" s="304"/>
      <c r="F437" s="304"/>
      <c r="G437" s="305"/>
      <c r="I437" s="306"/>
      <c r="K437" s="306"/>
      <c r="L437" s="307" t="s">
        <v>620</v>
      </c>
      <c r="O437" s="292">
        <v>3</v>
      </c>
    </row>
    <row r="438" spans="1:80" x14ac:dyDescent="0.2">
      <c r="A438" s="301"/>
      <c r="B438" s="308"/>
      <c r="C438" s="309" t="s">
        <v>586</v>
      </c>
      <c r="D438" s="310"/>
      <c r="E438" s="311">
        <v>2.44</v>
      </c>
      <c r="F438" s="312"/>
      <c r="G438" s="313"/>
      <c r="H438" s="314"/>
      <c r="I438" s="306"/>
      <c r="J438" s="315"/>
      <c r="K438" s="306"/>
      <c r="M438" s="307" t="s">
        <v>586</v>
      </c>
      <c r="O438" s="292"/>
    </row>
    <row r="439" spans="1:80" x14ac:dyDescent="0.2">
      <c r="A439" s="301"/>
      <c r="B439" s="308"/>
      <c r="C439" s="309" t="s">
        <v>587</v>
      </c>
      <c r="D439" s="310"/>
      <c r="E439" s="311">
        <v>2.52</v>
      </c>
      <c r="F439" s="312"/>
      <c r="G439" s="313"/>
      <c r="H439" s="314"/>
      <c r="I439" s="306"/>
      <c r="J439" s="315"/>
      <c r="K439" s="306"/>
      <c r="M439" s="307" t="s">
        <v>587</v>
      </c>
      <c r="O439" s="292"/>
    </row>
    <row r="440" spans="1:80" x14ac:dyDescent="0.2">
      <c r="A440" s="301"/>
      <c r="B440" s="308"/>
      <c r="C440" s="309" t="s">
        <v>588</v>
      </c>
      <c r="D440" s="310"/>
      <c r="E440" s="311">
        <v>2.4</v>
      </c>
      <c r="F440" s="312"/>
      <c r="G440" s="313"/>
      <c r="H440" s="314"/>
      <c r="I440" s="306"/>
      <c r="J440" s="315"/>
      <c r="K440" s="306"/>
      <c r="M440" s="307" t="s">
        <v>588</v>
      </c>
      <c r="O440" s="292"/>
    </row>
    <row r="441" spans="1:80" x14ac:dyDescent="0.2">
      <c r="A441" s="293">
        <v>110</v>
      </c>
      <c r="B441" s="294" t="s">
        <v>652</v>
      </c>
      <c r="C441" s="295" t="s">
        <v>653</v>
      </c>
      <c r="D441" s="296" t="s">
        <v>244</v>
      </c>
      <c r="E441" s="297">
        <v>21</v>
      </c>
      <c r="F441" s="297">
        <v>0</v>
      </c>
      <c r="G441" s="298">
        <f>E441*F441</f>
        <v>0</v>
      </c>
      <c r="H441" s="299">
        <v>0</v>
      </c>
      <c r="I441" s="300">
        <f>E441*H441</f>
        <v>0</v>
      </c>
      <c r="J441" s="299">
        <v>-2.2599999999999999E-3</v>
      </c>
      <c r="K441" s="300">
        <f>E441*J441</f>
        <v>-4.7459999999999995E-2</v>
      </c>
      <c r="O441" s="292">
        <v>2</v>
      </c>
      <c r="AA441" s="261">
        <v>1</v>
      </c>
      <c r="AB441" s="261">
        <v>7</v>
      </c>
      <c r="AC441" s="261">
        <v>7</v>
      </c>
      <c r="AZ441" s="261">
        <v>2</v>
      </c>
      <c r="BA441" s="261">
        <f>IF(AZ441=1,G441,0)</f>
        <v>0</v>
      </c>
      <c r="BB441" s="261">
        <f>IF(AZ441=2,G441,0)</f>
        <v>0</v>
      </c>
      <c r="BC441" s="261">
        <f>IF(AZ441=3,G441,0)</f>
        <v>0</v>
      </c>
      <c r="BD441" s="261">
        <f>IF(AZ441=4,G441,0)</f>
        <v>0</v>
      </c>
      <c r="BE441" s="261">
        <f>IF(AZ441=5,G441,0)</f>
        <v>0</v>
      </c>
      <c r="CA441" s="292">
        <v>1</v>
      </c>
      <c r="CB441" s="292">
        <v>7</v>
      </c>
    </row>
    <row r="442" spans="1:80" x14ac:dyDescent="0.2">
      <c r="A442" s="301"/>
      <c r="B442" s="308"/>
      <c r="C442" s="309" t="s">
        <v>654</v>
      </c>
      <c r="D442" s="310"/>
      <c r="E442" s="311">
        <v>21</v>
      </c>
      <c r="F442" s="312"/>
      <c r="G442" s="313"/>
      <c r="H442" s="314"/>
      <c r="I442" s="306"/>
      <c r="J442" s="315"/>
      <c r="K442" s="306"/>
      <c r="M442" s="307" t="s">
        <v>654</v>
      </c>
      <c r="O442" s="292"/>
    </row>
    <row r="443" spans="1:80" x14ac:dyDescent="0.2">
      <c r="A443" s="293">
        <v>111</v>
      </c>
      <c r="B443" s="294" t="s">
        <v>655</v>
      </c>
      <c r="C443" s="295" t="s">
        <v>656</v>
      </c>
      <c r="D443" s="296" t="s">
        <v>244</v>
      </c>
      <c r="E443" s="297">
        <v>233</v>
      </c>
      <c r="F443" s="297">
        <v>0</v>
      </c>
      <c r="G443" s="298">
        <f>E443*F443</f>
        <v>0</v>
      </c>
      <c r="H443" s="299">
        <v>0</v>
      </c>
      <c r="I443" s="300">
        <f>E443*H443</f>
        <v>0</v>
      </c>
      <c r="J443" s="299">
        <v>-2.8500000000000001E-3</v>
      </c>
      <c r="K443" s="300">
        <f>E443*J443</f>
        <v>-0.66405000000000003</v>
      </c>
      <c r="O443" s="292">
        <v>2</v>
      </c>
      <c r="AA443" s="261">
        <v>1</v>
      </c>
      <c r="AB443" s="261">
        <v>7</v>
      </c>
      <c r="AC443" s="261">
        <v>7</v>
      </c>
      <c r="AZ443" s="261">
        <v>2</v>
      </c>
      <c r="BA443" s="261">
        <f>IF(AZ443=1,G443,0)</f>
        <v>0</v>
      </c>
      <c r="BB443" s="261">
        <f>IF(AZ443=2,G443,0)</f>
        <v>0</v>
      </c>
      <c r="BC443" s="261">
        <f>IF(AZ443=3,G443,0)</f>
        <v>0</v>
      </c>
      <c r="BD443" s="261">
        <f>IF(AZ443=4,G443,0)</f>
        <v>0</v>
      </c>
      <c r="BE443" s="261">
        <f>IF(AZ443=5,G443,0)</f>
        <v>0</v>
      </c>
      <c r="CA443" s="292">
        <v>1</v>
      </c>
      <c r="CB443" s="292">
        <v>7</v>
      </c>
    </row>
    <row r="444" spans="1:80" x14ac:dyDescent="0.2">
      <c r="A444" s="301"/>
      <c r="B444" s="308"/>
      <c r="C444" s="309" t="s">
        <v>657</v>
      </c>
      <c r="D444" s="310"/>
      <c r="E444" s="311">
        <v>217</v>
      </c>
      <c r="F444" s="312"/>
      <c r="G444" s="313"/>
      <c r="H444" s="314"/>
      <c r="I444" s="306"/>
      <c r="J444" s="315"/>
      <c r="K444" s="306"/>
      <c r="M444" s="307" t="s">
        <v>657</v>
      </c>
      <c r="O444" s="292"/>
    </row>
    <row r="445" spans="1:80" x14ac:dyDescent="0.2">
      <c r="A445" s="301"/>
      <c r="B445" s="308"/>
      <c r="C445" s="309" t="s">
        <v>658</v>
      </c>
      <c r="D445" s="310"/>
      <c r="E445" s="311">
        <v>16</v>
      </c>
      <c r="F445" s="312"/>
      <c r="G445" s="313"/>
      <c r="H445" s="314"/>
      <c r="I445" s="306"/>
      <c r="J445" s="315"/>
      <c r="K445" s="306"/>
      <c r="M445" s="307" t="s">
        <v>658</v>
      </c>
      <c r="O445" s="292"/>
    </row>
    <row r="446" spans="1:80" x14ac:dyDescent="0.2">
      <c r="A446" s="293">
        <v>112</v>
      </c>
      <c r="B446" s="294" t="s">
        <v>659</v>
      </c>
      <c r="C446" s="295" t="s">
        <v>660</v>
      </c>
      <c r="D446" s="296" t="s">
        <v>244</v>
      </c>
      <c r="E446" s="297">
        <v>21</v>
      </c>
      <c r="F446" s="297">
        <v>0</v>
      </c>
      <c r="G446" s="298">
        <f>E446*F446</f>
        <v>0</v>
      </c>
      <c r="H446" s="299">
        <v>2.0799999999999998E-3</v>
      </c>
      <c r="I446" s="300">
        <f>E446*H446</f>
        <v>4.3679999999999997E-2</v>
      </c>
      <c r="J446" s="299">
        <v>0</v>
      </c>
      <c r="K446" s="300">
        <f>E446*J446</f>
        <v>0</v>
      </c>
      <c r="O446" s="292">
        <v>2</v>
      </c>
      <c r="AA446" s="261">
        <v>1</v>
      </c>
      <c r="AB446" s="261">
        <v>0</v>
      </c>
      <c r="AC446" s="261">
        <v>0</v>
      </c>
      <c r="AZ446" s="261">
        <v>2</v>
      </c>
      <c r="BA446" s="261">
        <f>IF(AZ446=1,G446,0)</f>
        <v>0</v>
      </c>
      <c r="BB446" s="261">
        <f>IF(AZ446=2,G446,0)</f>
        <v>0</v>
      </c>
      <c r="BC446" s="261">
        <f>IF(AZ446=3,G446,0)</f>
        <v>0</v>
      </c>
      <c r="BD446" s="261">
        <f>IF(AZ446=4,G446,0)</f>
        <v>0</v>
      </c>
      <c r="BE446" s="261">
        <f>IF(AZ446=5,G446,0)</f>
        <v>0</v>
      </c>
      <c r="CA446" s="292">
        <v>1</v>
      </c>
      <c r="CB446" s="292">
        <v>0</v>
      </c>
    </row>
    <row r="447" spans="1:80" ht="22.5" x14ac:dyDescent="0.2">
      <c r="A447" s="301"/>
      <c r="B447" s="302"/>
      <c r="C447" s="303" t="s">
        <v>661</v>
      </c>
      <c r="D447" s="304"/>
      <c r="E447" s="304"/>
      <c r="F447" s="304"/>
      <c r="G447" s="305"/>
      <c r="I447" s="306"/>
      <c r="K447" s="306"/>
      <c r="L447" s="307" t="s">
        <v>661</v>
      </c>
      <c r="O447" s="292">
        <v>3</v>
      </c>
    </row>
    <row r="448" spans="1:80" x14ac:dyDescent="0.2">
      <c r="A448" s="301"/>
      <c r="B448" s="308"/>
      <c r="C448" s="309" t="s">
        <v>654</v>
      </c>
      <c r="D448" s="310"/>
      <c r="E448" s="311">
        <v>21</v>
      </c>
      <c r="F448" s="312"/>
      <c r="G448" s="313"/>
      <c r="H448" s="314"/>
      <c r="I448" s="306"/>
      <c r="J448" s="315"/>
      <c r="K448" s="306"/>
      <c r="M448" s="307" t="s">
        <v>654</v>
      </c>
      <c r="O448" s="292"/>
    </row>
    <row r="449" spans="1:80" x14ac:dyDescent="0.2">
      <c r="A449" s="293">
        <v>113</v>
      </c>
      <c r="B449" s="294" t="s">
        <v>662</v>
      </c>
      <c r="C449" s="295" t="s">
        <v>663</v>
      </c>
      <c r="D449" s="296" t="s">
        <v>244</v>
      </c>
      <c r="E449" s="297">
        <v>233</v>
      </c>
      <c r="F449" s="297">
        <v>0</v>
      </c>
      <c r="G449" s="298">
        <f>E449*F449</f>
        <v>0</v>
      </c>
      <c r="H449" s="299">
        <v>3.0799999999999998E-3</v>
      </c>
      <c r="I449" s="300">
        <f>E449*H449</f>
        <v>0.71763999999999994</v>
      </c>
      <c r="J449" s="299">
        <v>0</v>
      </c>
      <c r="K449" s="300">
        <f>E449*J449</f>
        <v>0</v>
      </c>
      <c r="O449" s="292">
        <v>2</v>
      </c>
      <c r="AA449" s="261">
        <v>1</v>
      </c>
      <c r="AB449" s="261">
        <v>7</v>
      </c>
      <c r="AC449" s="261">
        <v>7</v>
      </c>
      <c r="AZ449" s="261">
        <v>2</v>
      </c>
      <c r="BA449" s="261">
        <f>IF(AZ449=1,G449,0)</f>
        <v>0</v>
      </c>
      <c r="BB449" s="261">
        <f>IF(AZ449=2,G449,0)</f>
        <v>0</v>
      </c>
      <c r="BC449" s="261">
        <f>IF(AZ449=3,G449,0)</f>
        <v>0</v>
      </c>
      <c r="BD449" s="261">
        <f>IF(AZ449=4,G449,0)</f>
        <v>0</v>
      </c>
      <c r="BE449" s="261">
        <f>IF(AZ449=5,G449,0)</f>
        <v>0</v>
      </c>
      <c r="CA449" s="292">
        <v>1</v>
      </c>
      <c r="CB449" s="292">
        <v>7</v>
      </c>
    </row>
    <row r="450" spans="1:80" ht="22.5" x14ac:dyDescent="0.2">
      <c r="A450" s="301"/>
      <c r="B450" s="302"/>
      <c r="C450" s="303" t="s">
        <v>661</v>
      </c>
      <c r="D450" s="304"/>
      <c r="E450" s="304"/>
      <c r="F450" s="304"/>
      <c r="G450" s="305"/>
      <c r="I450" s="306"/>
      <c r="K450" s="306"/>
      <c r="L450" s="307" t="s">
        <v>661</v>
      </c>
      <c r="O450" s="292">
        <v>3</v>
      </c>
    </row>
    <row r="451" spans="1:80" x14ac:dyDescent="0.2">
      <c r="A451" s="301"/>
      <c r="B451" s="308"/>
      <c r="C451" s="309" t="s">
        <v>657</v>
      </c>
      <c r="D451" s="310"/>
      <c r="E451" s="311">
        <v>217</v>
      </c>
      <c r="F451" s="312"/>
      <c r="G451" s="313"/>
      <c r="H451" s="314"/>
      <c r="I451" s="306"/>
      <c r="J451" s="315"/>
      <c r="K451" s="306"/>
      <c r="M451" s="307" t="s">
        <v>657</v>
      </c>
      <c r="O451" s="292"/>
    </row>
    <row r="452" spans="1:80" x14ac:dyDescent="0.2">
      <c r="A452" s="301"/>
      <c r="B452" s="308"/>
      <c r="C452" s="309" t="s">
        <v>658</v>
      </c>
      <c r="D452" s="310"/>
      <c r="E452" s="311">
        <v>16</v>
      </c>
      <c r="F452" s="312"/>
      <c r="G452" s="313"/>
      <c r="H452" s="314"/>
      <c r="I452" s="306"/>
      <c r="J452" s="315"/>
      <c r="K452" s="306"/>
      <c r="M452" s="307" t="s">
        <v>658</v>
      </c>
      <c r="O452" s="292"/>
    </row>
    <row r="453" spans="1:80" x14ac:dyDescent="0.2">
      <c r="A453" s="293">
        <v>114</v>
      </c>
      <c r="B453" s="294" t="s">
        <v>664</v>
      </c>
      <c r="C453" s="295" t="s">
        <v>665</v>
      </c>
      <c r="D453" s="296" t="s">
        <v>12</v>
      </c>
      <c r="E453" s="297"/>
      <c r="F453" s="297">
        <v>0</v>
      </c>
      <c r="G453" s="298">
        <f>E453*F453</f>
        <v>0</v>
      </c>
      <c r="H453" s="299">
        <v>0</v>
      </c>
      <c r="I453" s="300">
        <f>E453*H453</f>
        <v>0</v>
      </c>
      <c r="J453" s="299"/>
      <c r="K453" s="300">
        <f>E453*J453</f>
        <v>0</v>
      </c>
      <c r="O453" s="292">
        <v>2</v>
      </c>
      <c r="AA453" s="261">
        <v>7</v>
      </c>
      <c r="AB453" s="261">
        <v>1002</v>
      </c>
      <c r="AC453" s="261">
        <v>5</v>
      </c>
      <c r="AZ453" s="261">
        <v>2</v>
      </c>
      <c r="BA453" s="261">
        <f>IF(AZ453=1,G453,0)</f>
        <v>0</v>
      </c>
      <c r="BB453" s="261">
        <f>IF(AZ453=2,G453,0)</f>
        <v>0</v>
      </c>
      <c r="BC453" s="261">
        <f>IF(AZ453=3,G453,0)</f>
        <v>0</v>
      </c>
      <c r="BD453" s="261">
        <f>IF(AZ453=4,G453,0)</f>
        <v>0</v>
      </c>
      <c r="BE453" s="261">
        <f>IF(AZ453=5,G453,0)</f>
        <v>0</v>
      </c>
      <c r="CA453" s="292">
        <v>7</v>
      </c>
      <c r="CB453" s="292">
        <v>1002</v>
      </c>
    </row>
    <row r="454" spans="1:80" x14ac:dyDescent="0.2">
      <c r="A454" s="316"/>
      <c r="B454" s="317" t="s">
        <v>101</v>
      </c>
      <c r="C454" s="318" t="s">
        <v>518</v>
      </c>
      <c r="D454" s="319"/>
      <c r="E454" s="320"/>
      <c r="F454" s="321"/>
      <c r="G454" s="322">
        <f>SUM(G294:G453)</f>
        <v>0</v>
      </c>
      <c r="H454" s="323"/>
      <c r="I454" s="324">
        <f>SUM(I294:I453)</f>
        <v>11.862160346</v>
      </c>
      <c r="J454" s="323"/>
      <c r="K454" s="324">
        <f>SUM(K294:K453)</f>
        <v>-12.888291803999998</v>
      </c>
      <c r="O454" s="292">
        <v>4</v>
      </c>
      <c r="BA454" s="325">
        <f>SUM(BA294:BA453)</f>
        <v>0</v>
      </c>
      <c r="BB454" s="325">
        <f>SUM(BB294:BB453)</f>
        <v>0</v>
      </c>
      <c r="BC454" s="325">
        <f>SUM(BC294:BC453)</f>
        <v>0</v>
      </c>
      <c r="BD454" s="325">
        <f>SUM(BD294:BD453)</f>
        <v>0</v>
      </c>
      <c r="BE454" s="325">
        <f>SUM(BE294:BE453)</f>
        <v>0</v>
      </c>
    </row>
    <row r="455" spans="1:80" x14ac:dyDescent="0.2">
      <c r="A455" s="282" t="s">
        <v>97</v>
      </c>
      <c r="B455" s="283" t="s">
        <v>666</v>
      </c>
      <c r="C455" s="284" t="s">
        <v>667</v>
      </c>
      <c r="D455" s="285"/>
      <c r="E455" s="286"/>
      <c r="F455" s="286"/>
      <c r="G455" s="287"/>
      <c r="H455" s="288"/>
      <c r="I455" s="289"/>
      <c r="J455" s="290"/>
      <c r="K455" s="291"/>
      <c r="O455" s="292">
        <v>1</v>
      </c>
    </row>
    <row r="456" spans="1:80" x14ac:dyDescent="0.2">
      <c r="A456" s="293">
        <v>115</v>
      </c>
      <c r="B456" s="294" t="s">
        <v>669</v>
      </c>
      <c r="C456" s="295" t="s">
        <v>670</v>
      </c>
      <c r="D456" s="296" t="s">
        <v>389</v>
      </c>
      <c r="E456" s="297">
        <v>33</v>
      </c>
      <c r="F456" s="297">
        <v>0</v>
      </c>
      <c r="G456" s="298">
        <f>E456*F456</f>
        <v>0</v>
      </c>
      <c r="H456" s="299">
        <v>0</v>
      </c>
      <c r="I456" s="300">
        <f>E456*H456</f>
        <v>0</v>
      </c>
      <c r="J456" s="299">
        <v>-1E-3</v>
      </c>
      <c r="K456" s="300">
        <f>E456*J456</f>
        <v>-3.3000000000000002E-2</v>
      </c>
      <c r="O456" s="292">
        <v>2</v>
      </c>
      <c r="AA456" s="261">
        <v>1</v>
      </c>
      <c r="AB456" s="261">
        <v>0</v>
      </c>
      <c r="AC456" s="261">
        <v>0</v>
      </c>
      <c r="AZ456" s="261">
        <v>2</v>
      </c>
      <c r="BA456" s="261">
        <f>IF(AZ456=1,G456,0)</f>
        <v>0</v>
      </c>
      <c r="BB456" s="261">
        <f>IF(AZ456=2,G456,0)</f>
        <v>0</v>
      </c>
      <c r="BC456" s="261">
        <f>IF(AZ456=3,G456,0)</f>
        <v>0</v>
      </c>
      <c r="BD456" s="261">
        <f>IF(AZ456=4,G456,0)</f>
        <v>0</v>
      </c>
      <c r="BE456" s="261">
        <f>IF(AZ456=5,G456,0)</f>
        <v>0</v>
      </c>
      <c r="CA456" s="292">
        <v>1</v>
      </c>
      <c r="CB456" s="292">
        <v>0</v>
      </c>
    </row>
    <row r="457" spans="1:80" x14ac:dyDescent="0.2">
      <c r="A457" s="301"/>
      <c r="B457" s="308"/>
      <c r="C457" s="309" t="s">
        <v>671</v>
      </c>
      <c r="D457" s="310"/>
      <c r="E457" s="311">
        <v>33</v>
      </c>
      <c r="F457" s="312"/>
      <c r="G457" s="313"/>
      <c r="H457" s="314"/>
      <c r="I457" s="306"/>
      <c r="J457" s="315"/>
      <c r="K457" s="306"/>
      <c r="M457" s="307" t="s">
        <v>671</v>
      </c>
      <c r="O457" s="292"/>
    </row>
    <row r="458" spans="1:80" ht="22.5" x14ac:dyDescent="0.2">
      <c r="A458" s="293">
        <v>116</v>
      </c>
      <c r="B458" s="294" t="s">
        <v>672</v>
      </c>
      <c r="C458" s="295" t="s">
        <v>673</v>
      </c>
      <c r="D458" s="296" t="s">
        <v>389</v>
      </c>
      <c r="E458" s="297">
        <v>2</v>
      </c>
      <c r="F458" s="297">
        <v>0</v>
      </c>
      <c r="G458" s="298">
        <f>E458*F458</f>
        <v>0</v>
      </c>
      <c r="H458" s="299">
        <v>0</v>
      </c>
      <c r="I458" s="300">
        <f>E458*H458</f>
        <v>0</v>
      </c>
      <c r="J458" s="299">
        <v>-1E-3</v>
      </c>
      <c r="K458" s="300">
        <f>E458*J458</f>
        <v>-2E-3</v>
      </c>
      <c r="O458" s="292">
        <v>2</v>
      </c>
      <c r="AA458" s="261">
        <v>1</v>
      </c>
      <c r="AB458" s="261">
        <v>0</v>
      </c>
      <c r="AC458" s="261">
        <v>0</v>
      </c>
      <c r="AZ458" s="261">
        <v>2</v>
      </c>
      <c r="BA458" s="261">
        <f>IF(AZ458=1,G458,0)</f>
        <v>0</v>
      </c>
      <c r="BB458" s="261">
        <f>IF(AZ458=2,G458,0)</f>
        <v>0</v>
      </c>
      <c r="BC458" s="261">
        <f>IF(AZ458=3,G458,0)</f>
        <v>0</v>
      </c>
      <c r="BD458" s="261">
        <f>IF(AZ458=4,G458,0)</f>
        <v>0</v>
      </c>
      <c r="BE458" s="261">
        <f>IF(AZ458=5,G458,0)</f>
        <v>0</v>
      </c>
      <c r="CA458" s="292">
        <v>1</v>
      </c>
      <c r="CB458" s="292">
        <v>0</v>
      </c>
    </row>
    <row r="459" spans="1:80" x14ac:dyDescent="0.2">
      <c r="A459" s="301"/>
      <c r="B459" s="308"/>
      <c r="C459" s="309" t="s">
        <v>674</v>
      </c>
      <c r="D459" s="310"/>
      <c r="E459" s="311">
        <v>2</v>
      </c>
      <c r="F459" s="312"/>
      <c r="G459" s="313"/>
      <c r="H459" s="314"/>
      <c r="I459" s="306"/>
      <c r="J459" s="315"/>
      <c r="K459" s="306"/>
      <c r="M459" s="307">
        <v>2</v>
      </c>
      <c r="O459" s="292"/>
    </row>
    <row r="460" spans="1:80" x14ac:dyDescent="0.2">
      <c r="A460" s="293">
        <v>117</v>
      </c>
      <c r="B460" s="294" t="s">
        <v>675</v>
      </c>
      <c r="C460" s="295" t="s">
        <v>676</v>
      </c>
      <c r="D460" s="296" t="s">
        <v>244</v>
      </c>
      <c r="E460" s="297">
        <v>80.5</v>
      </c>
      <c r="F460" s="297">
        <v>0</v>
      </c>
      <c r="G460" s="298">
        <f>E460*F460</f>
        <v>0</v>
      </c>
      <c r="H460" s="299">
        <v>3.7699999999999999E-3</v>
      </c>
      <c r="I460" s="300">
        <f>E460*H460</f>
        <v>0.303485</v>
      </c>
      <c r="J460" s="299">
        <v>0</v>
      </c>
      <c r="K460" s="300">
        <f>E460*J460</f>
        <v>0</v>
      </c>
      <c r="O460" s="292">
        <v>2</v>
      </c>
      <c r="AA460" s="261">
        <v>1</v>
      </c>
      <c r="AB460" s="261">
        <v>0</v>
      </c>
      <c r="AC460" s="261">
        <v>0</v>
      </c>
      <c r="AZ460" s="261">
        <v>2</v>
      </c>
      <c r="BA460" s="261">
        <f>IF(AZ460=1,G460,0)</f>
        <v>0</v>
      </c>
      <c r="BB460" s="261">
        <f>IF(AZ460=2,G460,0)</f>
        <v>0</v>
      </c>
      <c r="BC460" s="261">
        <f>IF(AZ460=3,G460,0)</f>
        <v>0</v>
      </c>
      <c r="BD460" s="261">
        <f>IF(AZ460=4,G460,0)</f>
        <v>0</v>
      </c>
      <c r="BE460" s="261">
        <f>IF(AZ460=5,G460,0)</f>
        <v>0</v>
      </c>
      <c r="CA460" s="292">
        <v>1</v>
      </c>
      <c r="CB460" s="292">
        <v>0</v>
      </c>
    </row>
    <row r="461" spans="1:80" x14ac:dyDescent="0.2">
      <c r="A461" s="301"/>
      <c r="B461" s="302"/>
      <c r="C461" s="303" t="s">
        <v>677</v>
      </c>
      <c r="D461" s="304"/>
      <c r="E461" s="304"/>
      <c r="F461" s="304"/>
      <c r="G461" s="305"/>
      <c r="I461" s="306"/>
      <c r="K461" s="306"/>
      <c r="L461" s="307" t="s">
        <v>677</v>
      </c>
      <c r="O461" s="292">
        <v>3</v>
      </c>
    </row>
    <row r="462" spans="1:80" x14ac:dyDescent="0.2">
      <c r="A462" s="301"/>
      <c r="B462" s="302"/>
      <c r="C462" s="303" t="s">
        <v>678</v>
      </c>
      <c r="D462" s="304"/>
      <c r="E462" s="304"/>
      <c r="F462" s="304"/>
      <c r="G462" s="305"/>
      <c r="I462" s="306"/>
      <c r="K462" s="306"/>
      <c r="L462" s="307" t="s">
        <v>678</v>
      </c>
      <c r="O462" s="292">
        <v>3</v>
      </c>
    </row>
    <row r="463" spans="1:80" x14ac:dyDescent="0.2">
      <c r="A463" s="301"/>
      <c r="B463" s="302"/>
      <c r="C463" s="303" t="s">
        <v>679</v>
      </c>
      <c r="D463" s="304"/>
      <c r="E463" s="304"/>
      <c r="F463" s="304"/>
      <c r="G463" s="305"/>
      <c r="I463" s="306"/>
      <c r="K463" s="306"/>
      <c r="L463" s="307" t="s">
        <v>679</v>
      </c>
      <c r="O463" s="292">
        <v>3</v>
      </c>
    </row>
    <row r="464" spans="1:80" x14ac:dyDescent="0.2">
      <c r="A464" s="301"/>
      <c r="B464" s="302"/>
      <c r="C464" s="303" t="s">
        <v>680</v>
      </c>
      <c r="D464" s="304"/>
      <c r="E464" s="304"/>
      <c r="F464" s="304"/>
      <c r="G464" s="305"/>
      <c r="I464" s="306"/>
      <c r="K464" s="306"/>
      <c r="L464" s="307" t="s">
        <v>680</v>
      </c>
      <c r="O464" s="292">
        <v>3</v>
      </c>
    </row>
    <row r="465" spans="1:80" x14ac:dyDescent="0.2">
      <c r="A465" s="301"/>
      <c r="B465" s="302"/>
      <c r="C465" s="303" t="s">
        <v>681</v>
      </c>
      <c r="D465" s="304"/>
      <c r="E465" s="304"/>
      <c r="F465" s="304"/>
      <c r="G465" s="305"/>
      <c r="I465" s="306"/>
      <c r="K465" s="306"/>
      <c r="L465" s="307" t="s">
        <v>681</v>
      </c>
      <c r="O465" s="292">
        <v>3</v>
      </c>
    </row>
    <row r="466" spans="1:80" x14ac:dyDescent="0.2">
      <c r="A466" s="301"/>
      <c r="B466" s="308"/>
      <c r="C466" s="309" t="s">
        <v>682</v>
      </c>
      <c r="D466" s="310"/>
      <c r="E466" s="311">
        <v>80.5</v>
      </c>
      <c r="F466" s="312"/>
      <c r="G466" s="313"/>
      <c r="H466" s="314"/>
      <c r="I466" s="306"/>
      <c r="J466" s="315"/>
      <c r="K466" s="306"/>
      <c r="M466" s="307" t="s">
        <v>682</v>
      </c>
      <c r="O466" s="292"/>
    </row>
    <row r="467" spans="1:80" ht="22.5" x14ac:dyDescent="0.2">
      <c r="A467" s="293">
        <v>118</v>
      </c>
      <c r="B467" s="294" t="s">
        <v>683</v>
      </c>
      <c r="C467" s="295" t="s">
        <v>684</v>
      </c>
      <c r="D467" s="296" t="s">
        <v>191</v>
      </c>
      <c r="E467" s="297">
        <v>1538.1265000000001</v>
      </c>
      <c r="F467" s="297">
        <v>0</v>
      </c>
      <c r="G467" s="298">
        <f>E467*F467</f>
        <v>0</v>
      </c>
      <c r="H467" s="299">
        <v>1.417E-2</v>
      </c>
      <c r="I467" s="300">
        <f>E467*H467</f>
        <v>21.795252505000001</v>
      </c>
      <c r="J467" s="299">
        <v>0</v>
      </c>
      <c r="K467" s="300">
        <f>E467*J467</f>
        <v>0</v>
      </c>
      <c r="O467" s="292">
        <v>2</v>
      </c>
      <c r="AA467" s="261">
        <v>1</v>
      </c>
      <c r="AB467" s="261">
        <v>7</v>
      </c>
      <c r="AC467" s="261">
        <v>7</v>
      </c>
      <c r="AZ467" s="261">
        <v>2</v>
      </c>
      <c r="BA467" s="261">
        <f>IF(AZ467=1,G467,0)</f>
        <v>0</v>
      </c>
      <c r="BB467" s="261">
        <f>IF(AZ467=2,G467,0)</f>
        <v>0</v>
      </c>
      <c r="BC467" s="261">
        <f>IF(AZ467=3,G467,0)</f>
        <v>0</v>
      </c>
      <c r="BD467" s="261">
        <f>IF(AZ467=4,G467,0)</f>
        <v>0</v>
      </c>
      <c r="BE467" s="261">
        <f>IF(AZ467=5,G467,0)</f>
        <v>0</v>
      </c>
      <c r="CA467" s="292">
        <v>1</v>
      </c>
      <c r="CB467" s="292">
        <v>7</v>
      </c>
    </row>
    <row r="468" spans="1:80" x14ac:dyDescent="0.2">
      <c r="A468" s="301"/>
      <c r="B468" s="302"/>
      <c r="C468" s="303" t="s">
        <v>685</v>
      </c>
      <c r="D468" s="304"/>
      <c r="E468" s="304"/>
      <c r="F468" s="304"/>
      <c r="G468" s="305"/>
      <c r="I468" s="306"/>
      <c r="K468" s="306"/>
      <c r="L468" s="307" t="s">
        <v>685</v>
      </c>
      <c r="O468" s="292">
        <v>3</v>
      </c>
    </row>
    <row r="469" spans="1:80" x14ac:dyDescent="0.2">
      <c r="A469" s="301"/>
      <c r="B469" s="302"/>
      <c r="C469" s="303" t="s">
        <v>686</v>
      </c>
      <c r="D469" s="304"/>
      <c r="E469" s="304"/>
      <c r="F469" s="304"/>
      <c r="G469" s="305"/>
      <c r="I469" s="306"/>
      <c r="K469" s="306"/>
      <c r="L469" s="307" t="s">
        <v>686</v>
      </c>
      <c r="O469" s="292">
        <v>3</v>
      </c>
    </row>
    <row r="470" spans="1:80" x14ac:dyDescent="0.2">
      <c r="A470" s="301"/>
      <c r="B470" s="308"/>
      <c r="C470" s="309" t="s">
        <v>687</v>
      </c>
      <c r="D470" s="310"/>
      <c r="E470" s="311">
        <v>1538.1265000000001</v>
      </c>
      <c r="F470" s="312"/>
      <c r="G470" s="313"/>
      <c r="H470" s="314"/>
      <c r="I470" s="306"/>
      <c r="J470" s="315"/>
      <c r="K470" s="306"/>
      <c r="M470" s="336">
        <v>15381265</v>
      </c>
      <c r="O470" s="292"/>
    </row>
    <row r="471" spans="1:80" ht="22.5" x14ac:dyDescent="0.2">
      <c r="A471" s="293">
        <v>119</v>
      </c>
      <c r="B471" s="294" t="s">
        <v>688</v>
      </c>
      <c r="C471" s="295" t="s">
        <v>689</v>
      </c>
      <c r="D471" s="296" t="s">
        <v>389</v>
      </c>
      <c r="E471" s="297">
        <v>4922</v>
      </c>
      <c r="F471" s="297">
        <v>0</v>
      </c>
      <c r="G471" s="298">
        <f>E471*F471</f>
        <v>0</v>
      </c>
      <c r="H471" s="299">
        <v>2.1000000000000001E-4</v>
      </c>
      <c r="I471" s="300">
        <f>E471*H471</f>
        <v>1.03362</v>
      </c>
      <c r="J471" s="299">
        <v>0</v>
      </c>
      <c r="K471" s="300">
        <f>E471*J471</f>
        <v>0</v>
      </c>
      <c r="O471" s="292">
        <v>2</v>
      </c>
      <c r="AA471" s="261">
        <v>1</v>
      </c>
      <c r="AB471" s="261">
        <v>7</v>
      </c>
      <c r="AC471" s="261">
        <v>7</v>
      </c>
      <c r="AZ471" s="261">
        <v>2</v>
      </c>
      <c r="BA471" s="261">
        <f>IF(AZ471=1,G471,0)</f>
        <v>0</v>
      </c>
      <c r="BB471" s="261">
        <f>IF(AZ471=2,G471,0)</f>
        <v>0</v>
      </c>
      <c r="BC471" s="261">
        <f>IF(AZ471=3,G471,0)</f>
        <v>0</v>
      </c>
      <c r="BD471" s="261">
        <f>IF(AZ471=4,G471,0)</f>
        <v>0</v>
      </c>
      <c r="BE471" s="261">
        <f>IF(AZ471=5,G471,0)</f>
        <v>0</v>
      </c>
      <c r="CA471" s="292">
        <v>1</v>
      </c>
      <c r="CB471" s="292">
        <v>7</v>
      </c>
    </row>
    <row r="472" spans="1:80" x14ac:dyDescent="0.2">
      <c r="A472" s="301"/>
      <c r="B472" s="308"/>
      <c r="C472" s="309" t="s">
        <v>690</v>
      </c>
      <c r="D472" s="310"/>
      <c r="E472" s="311">
        <v>4922.0047999999997</v>
      </c>
      <c r="F472" s="312"/>
      <c r="G472" s="313"/>
      <c r="H472" s="314"/>
      <c r="I472" s="306"/>
      <c r="J472" s="315"/>
      <c r="K472" s="306"/>
      <c r="M472" s="307" t="s">
        <v>690</v>
      </c>
      <c r="O472" s="292"/>
    </row>
    <row r="473" spans="1:80" x14ac:dyDescent="0.2">
      <c r="A473" s="301"/>
      <c r="B473" s="308"/>
      <c r="C473" s="309" t="s">
        <v>691</v>
      </c>
      <c r="D473" s="310"/>
      <c r="E473" s="311">
        <v>-4.7999999999999996E-3</v>
      </c>
      <c r="F473" s="312"/>
      <c r="G473" s="313"/>
      <c r="H473" s="314"/>
      <c r="I473" s="306"/>
      <c r="J473" s="315"/>
      <c r="K473" s="306"/>
      <c r="M473" s="307" t="s">
        <v>691</v>
      </c>
      <c r="O473" s="292"/>
    </row>
    <row r="474" spans="1:80" ht="22.5" x14ac:dyDescent="0.2">
      <c r="A474" s="293">
        <v>120</v>
      </c>
      <c r="B474" s="294" t="s">
        <v>692</v>
      </c>
      <c r="C474" s="295" t="s">
        <v>693</v>
      </c>
      <c r="D474" s="296" t="s">
        <v>389</v>
      </c>
      <c r="E474" s="297">
        <v>26</v>
      </c>
      <c r="F474" s="297">
        <v>0</v>
      </c>
      <c r="G474" s="298">
        <f>E474*F474</f>
        <v>0</v>
      </c>
      <c r="H474" s="299">
        <v>1.2099999999999999E-3</v>
      </c>
      <c r="I474" s="300">
        <f>E474*H474</f>
        <v>3.1459999999999995E-2</v>
      </c>
      <c r="J474" s="299">
        <v>0</v>
      </c>
      <c r="K474" s="300">
        <f>E474*J474</f>
        <v>0</v>
      </c>
      <c r="O474" s="292">
        <v>2</v>
      </c>
      <c r="AA474" s="261">
        <v>1</v>
      </c>
      <c r="AB474" s="261">
        <v>7</v>
      </c>
      <c r="AC474" s="261">
        <v>7</v>
      </c>
      <c r="AZ474" s="261">
        <v>2</v>
      </c>
      <c r="BA474" s="261">
        <f>IF(AZ474=1,G474,0)</f>
        <v>0</v>
      </c>
      <c r="BB474" s="261">
        <f>IF(AZ474=2,G474,0)</f>
        <v>0</v>
      </c>
      <c r="BC474" s="261">
        <f>IF(AZ474=3,G474,0)</f>
        <v>0</v>
      </c>
      <c r="BD474" s="261">
        <f>IF(AZ474=4,G474,0)</f>
        <v>0</v>
      </c>
      <c r="BE474" s="261">
        <f>IF(AZ474=5,G474,0)</f>
        <v>0</v>
      </c>
      <c r="CA474" s="292">
        <v>1</v>
      </c>
      <c r="CB474" s="292">
        <v>7</v>
      </c>
    </row>
    <row r="475" spans="1:80" x14ac:dyDescent="0.2">
      <c r="A475" s="301"/>
      <c r="B475" s="308"/>
      <c r="C475" s="309" t="s">
        <v>694</v>
      </c>
      <c r="D475" s="310"/>
      <c r="E475" s="311">
        <v>26</v>
      </c>
      <c r="F475" s="312"/>
      <c r="G475" s="313"/>
      <c r="H475" s="314"/>
      <c r="I475" s="306"/>
      <c r="J475" s="315"/>
      <c r="K475" s="306"/>
      <c r="M475" s="307" t="s">
        <v>694</v>
      </c>
      <c r="O475" s="292"/>
    </row>
    <row r="476" spans="1:80" x14ac:dyDescent="0.2">
      <c r="A476" s="293">
        <v>121</v>
      </c>
      <c r="B476" s="294" t="s">
        <v>695</v>
      </c>
      <c r="C476" s="295" t="s">
        <v>696</v>
      </c>
      <c r="D476" s="296" t="s">
        <v>389</v>
      </c>
      <c r="E476" s="297">
        <v>24</v>
      </c>
      <c r="F476" s="297">
        <v>0</v>
      </c>
      <c r="G476" s="298">
        <f>E476*F476</f>
        <v>0</v>
      </c>
      <c r="H476" s="299">
        <v>1.2099999999999999E-3</v>
      </c>
      <c r="I476" s="300">
        <f>E476*H476</f>
        <v>2.9039999999999996E-2</v>
      </c>
      <c r="J476" s="299">
        <v>0</v>
      </c>
      <c r="K476" s="300">
        <f>E476*J476</f>
        <v>0</v>
      </c>
      <c r="O476" s="292">
        <v>2</v>
      </c>
      <c r="AA476" s="261">
        <v>1</v>
      </c>
      <c r="AB476" s="261">
        <v>7</v>
      </c>
      <c r="AC476" s="261">
        <v>7</v>
      </c>
      <c r="AZ476" s="261">
        <v>2</v>
      </c>
      <c r="BA476" s="261">
        <f>IF(AZ476=1,G476,0)</f>
        <v>0</v>
      </c>
      <c r="BB476" s="261">
        <f>IF(AZ476=2,G476,0)</f>
        <v>0</v>
      </c>
      <c r="BC476" s="261">
        <f>IF(AZ476=3,G476,0)</f>
        <v>0</v>
      </c>
      <c r="BD476" s="261">
        <f>IF(AZ476=4,G476,0)</f>
        <v>0</v>
      </c>
      <c r="BE476" s="261">
        <f>IF(AZ476=5,G476,0)</f>
        <v>0</v>
      </c>
      <c r="CA476" s="292">
        <v>1</v>
      </c>
      <c r="CB476" s="292">
        <v>7</v>
      </c>
    </row>
    <row r="477" spans="1:80" x14ac:dyDescent="0.2">
      <c r="A477" s="293">
        <v>122</v>
      </c>
      <c r="B477" s="294" t="s">
        <v>697</v>
      </c>
      <c r="C477" s="295" t="s">
        <v>698</v>
      </c>
      <c r="D477" s="296" t="s">
        <v>389</v>
      </c>
      <c r="E477" s="297">
        <v>2</v>
      </c>
      <c r="F477" s="297">
        <v>0</v>
      </c>
      <c r="G477" s="298">
        <f>E477*F477</f>
        <v>0</v>
      </c>
      <c r="H477" s="299">
        <v>7.1000000000000002E-4</v>
      </c>
      <c r="I477" s="300">
        <f>E477*H477</f>
        <v>1.42E-3</v>
      </c>
      <c r="J477" s="299">
        <v>0</v>
      </c>
      <c r="K477" s="300">
        <f>E477*J477</f>
        <v>0</v>
      </c>
      <c r="O477" s="292">
        <v>2</v>
      </c>
      <c r="AA477" s="261">
        <v>1</v>
      </c>
      <c r="AB477" s="261">
        <v>7</v>
      </c>
      <c r="AC477" s="261">
        <v>7</v>
      </c>
      <c r="AZ477" s="261">
        <v>2</v>
      </c>
      <c r="BA477" s="261">
        <f>IF(AZ477=1,G477,0)</f>
        <v>0</v>
      </c>
      <c r="BB477" s="261">
        <f>IF(AZ477=2,G477,0)</f>
        <v>0</v>
      </c>
      <c r="BC477" s="261">
        <f>IF(AZ477=3,G477,0)</f>
        <v>0</v>
      </c>
      <c r="BD477" s="261">
        <f>IF(AZ477=4,G477,0)</f>
        <v>0</v>
      </c>
      <c r="BE477" s="261">
        <f>IF(AZ477=5,G477,0)</f>
        <v>0</v>
      </c>
      <c r="CA477" s="292">
        <v>1</v>
      </c>
      <c r="CB477" s="292">
        <v>7</v>
      </c>
    </row>
    <row r="478" spans="1:80" x14ac:dyDescent="0.2">
      <c r="A478" s="301"/>
      <c r="B478" s="302"/>
      <c r="C478" s="303" t="s">
        <v>699</v>
      </c>
      <c r="D478" s="304"/>
      <c r="E478" s="304"/>
      <c r="F478" s="304"/>
      <c r="G478" s="305"/>
      <c r="I478" s="306"/>
      <c r="K478" s="306"/>
      <c r="L478" s="307" t="s">
        <v>699</v>
      </c>
      <c r="O478" s="292">
        <v>3</v>
      </c>
    </row>
    <row r="479" spans="1:80" x14ac:dyDescent="0.2">
      <c r="A479" s="301"/>
      <c r="B479" s="308"/>
      <c r="C479" s="309" t="s">
        <v>674</v>
      </c>
      <c r="D479" s="310"/>
      <c r="E479" s="311">
        <v>2</v>
      </c>
      <c r="F479" s="312"/>
      <c r="G479" s="313"/>
      <c r="H479" s="314"/>
      <c r="I479" s="306"/>
      <c r="J479" s="315"/>
      <c r="K479" s="306"/>
      <c r="M479" s="307">
        <v>2</v>
      </c>
      <c r="O479" s="292"/>
    </row>
    <row r="480" spans="1:80" x14ac:dyDescent="0.2">
      <c r="A480" s="293">
        <v>123</v>
      </c>
      <c r="B480" s="294" t="s">
        <v>700</v>
      </c>
      <c r="C480" s="295" t="s">
        <v>701</v>
      </c>
      <c r="D480" s="296" t="s">
        <v>389</v>
      </c>
      <c r="E480" s="297">
        <v>6</v>
      </c>
      <c r="F480" s="297">
        <v>0</v>
      </c>
      <c r="G480" s="298">
        <f>E480*F480</f>
        <v>0</v>
      </c>
      <c r="H480" s="299">
        <v>7.28E-3</v>
      </c>
      <c r="I480" s="300">
        <f>E480*H480</f>
        <v>4.3679999999999997E-2</v>
      </c>
      <c r="J480" s="299">
        <v>0</v>
      </c>
      <c r="K480" s="300">
        <f>E480*J480</f>
        <v>0</v>
      </c>
      <c r="O480" s="292">
        <v>2</v>
      </c>
      <c r="AA480" s="261">
        <v>1</v>
      </c>
      <c r="AB480" s="261">
        <v>7</v>
      </c>
      <c r="AC480" s="261">
        <v>7</v>
      </c>
      <c r="AZ480" s="261">
        <v>2</v>
      </c>
      <c r="BA480" s="261">
        <f>IF(AZ480=1,G480,0)</f>
        <v>0</v>
      </c>
      <c r="BB480" s="261">
        <f>IF(AZ480=2,G480,0)</f>
        <v>0</v>
      </c>
      <c r="BC480" s="261">
        <f>IF(AZ480=3,G480,0)</f>
        <v>0</v>
      </c>
      <c r="BD480" s="261">
        <f>IF(AZ480=4,G480,0)</f>
        <v>0</v>
      </c>
      <c r="BE480" s="261">
        <f>IF(AZ480=5,G480,0)</f>
        <v>0</v>
      </c>
      <c r="CA480" s="292">
        <v>1</v>
      </c>
      <c r="CB480" s="292">
        <v>7</v>
      </c>
    </row>
    <row r="481" spans="1:80" x14ac:dyDescent="0.2">
      <c r="A481" s="301"/>
      <c r="B481" s="308"/>
      <c r="C481" s="309" t="s">
        <v>400</v>
      </c>
      <c r="D481" s="310"/>
      <c r="E481" s="311">
        <v>6</v>
      </c>
      <c r="F481" s="312"/>
      <c r="G481" s="313"/>
      <c r="H481" s="314"/>
      <c r="I481" s="306"/>
      <c r="J481" s="315"/>
      <c r="K481" s="306"/>
      <c r="M481" s="307">
        <v>6</v>
      </c>
      <c r="O481" s="292"/>
    </row>
    <row r="482" spans="1:80" x14ac:dyDescent="0.2">
      <c r="A482" s="293">
        <v>124</v>
      </c>
      <c r="B482" s="294" t="s">
        <v>702</v>
      </c>
      <c r="C482" s="295" t="s">
        <v>703</v>
      </c>
      <c r="D482" s="296" t="s">
        <v>389</v>
      </c>
      <c r="E482" s="297">
        <v>74</v>
      </c>
      <c r="F482" s="297">
        <v>0</v>
      </c>
      <c r="G482" s="298">
        <f>E482*F482</f>
        <v>0</v>
      </c>
      <c r="H482" s="299">
        <v>6.4799999999999996E-3</v>
      </c>
      <c r="I482" s="300">
        <f>E482*H482</f>
        <v>0.47951999999999995</v>
      </c>
      <c r="J482" s="299">
        <v>0</v>
      </c>
      <c r="K482" s="300">
        <f>E482*J482</f>
        <v>0</v>
      </c>
      <c r="O482" s="292">
        <v>2</v>
      </c>
      <c r="AA482" s="261">
        <v>1</v>
      </c>
      <c r="AB482" s="261">
        <v>0</v>
      </c>
      <c r="AC482" s="261">
        <v>0</v>
      </c>
      <c r="AZ482" s="261">
        <v>2</v>
      </c>
      <c r="BA482" s="261">
        <f>IF(AZ482=1,G482,0)</f>
        <v>0</v>
      </c>
      <c r="BB482" s="261">
        <f>IF(AZ482=2,G482,0)</f>
        <v>0</v>
      </c>
      <c r="BC482" s="261">
        <f>IF(AZ482=3,G482,0)</f>
        <v>0</v>
      </c>
      <c r="BD482" s="261">
        <f>IF(AZ482=4,G482,0)</f>
        <v>0</v>
      </c>
      <c r="BE482" s="261">
        <f>IF(AZ482=5,G482,0)</f>
        <v>0</v>
      </c>
      <c r="CA482" s="292">
        <v>1</v>
      </c>
      <c r="CB482" s="292">
        <v>0</v>
      </c>
    </row>
    <row r="483" spans="1:80" x14ac:dyDescent="0.2">
      <c r="A483" s="301"/>
      <c r="B483" s="302"/>
      <c r="C483" s="303" t="s">
        <v>704</v>
      </c>
      <c r="D483" s="304"/>
      <c r="E483" s="304"/>
      <c r="F483" s="304"/>
      <c r="G483" s="305"/>
      <c r="I483" s="306"/>
      <c r="K483" s="306"/>
      <c r="L483" s="307" t="s">
        <v>704</v>
      </c>
      <c r="O483" s="292">
        <v>3</v>
      </c>
    </row>
    <row r="484" spans="1:80" x14ac:dyDescent="0.2">
      <c r="A484" s="301"/>
      <c r="B484" s="302"/>
      <c r="C484" s="303" t="s">
        <v>705</v>
      </c>
      <c r="D484" s="304"/>
      <c r="E484" s="304"/>
      <c r="F484" s="304"/>
      <c r="G484" s="305"/>
      <c r="I484" s="306"/>
      <c r="K484" s="306"/>
      <c r="L484" s="307" t="s">
        <v>705</v>
      </c>
      <c r="O484" s="292">
        <v>3</v>
      </c>
    </row>
    <row r="485" spans="1:80" x14ac:dyDescent="0.2">
      <c r="A485" s="301"/>
      <c r="B485" s="302"/>
      <c r="C485" s="303" t="s">
        <v>706</v>
      </c>
      <c r="D485" s="304"/>
      <c r="E485" s="304"/>
      <c r="F485" s="304"/>
      <c r="G485" s="305"/>
      <c r="I485" s="306"/>
      <c r="K485" s="306"/>
      <c r="L485" s="307" t="s">
        <v>706</v>
      </c>
      <c r="O485" s="292">
        <v>3</v>
      </c>
    </row>
    <row r="486" spans="1:80" x14ac:dyDescent="0.2">
      <c r="A486" s="301"/>
      <c r="B486" s="308"/>
      <c r="C486" s="309" t="s">
        <v>707</v>
      </c>
      <c r="D486" s="310"/>
      <c r="E486" s="311">
        <v>74</v>
      </c>
      <c r="F486" s="312"/>
      <c r="G486" s="313"/>
      <c r="H486" s="314"/>
      <c r="I486" s="306"/>
      <c r="J486" s="315"/>
      <c r="K486" s="306"/>
      <c r="M486" s="307" t="s">
        <v>707</v>
      </c>
      <c r="O486" s="292"/>
    </row>
    <row r="487" spans="1:80" ht="22.5" x14ac:dyDescent="0.2">
      <c r="A487" s="293">
        <v>125</v>
      </c>
      <c r="B487" s="294" t="s">
        <v>708</v>
      </c>
      <c r="C487" s="295" t="s">
        <v>709</v>
      </c>
      <c r="D487" s="296" t="s">
        <v>244</v>
      </c>
      <c r="E487" s="297">
        <v>174.35</v>
      </c>
      <c r="F487" s="297">
        <v>0</v>
      </c>
      <c r="G487" s="298">
        <f>E487*F487</f>
        <v>0</v>
      </c>
      <c r="H487" s="299">
        <v>0</v>
      </c>
      <c r="I487" s="300">
        <f>E487*H487</f>
        <v>0</v>
      </c>
      <c r="J487" s="299">
        <v>0</v>
      </c>
      <c r="K487" s="300">
        <f>E487*J487</f>
        <v>0</v>
      </c>
      <c r="O487" s="292">
        <v>2</v>
      </c>
      <c r="AA487" s="261">
        <v>1</v>
      </c>
      <c r="AB487" s="261">
        <v>0</v>
      </c>
      <c r="AC487" s="261">
        <v>0</v>
      </c>
      <c r="AZ487" s="261">
        <v>2</v>
      </c>
      <c r="BA487" s="261">
        <f>IF(AZ487=1,G487,0)</f>
        <v>0</v>
      </c>
      <c r="BB487" s="261">
        <f>IF(AZ487=2,G487,0)</f>
        <v>0</v>
      </c>
      <c r="BC487" s="261">
        <f>IF(AZ487=3,G487,0)</f>
        <v>0</v>
      </c>
      <c r="BD487" s="261">
        <f>IF(AZ487=4,G487,0)</f>
        <v>0</v>
      </c>
      <c r="BE487" s="261">
        <f>IF(AZ487=5,G487,0)</f>
        <v>0</v>
      </c>
      <c r="CA487" s="292">
        <v>1</v>
      </c>
      <c r="CB487" s="292">
        <v>0</v>
      </c>
    </row>
    <row r="488" spans="1:80" x14ac:dyDescent="0.2">
      <c r="A488" s="301"/>
      <c r="B488" s="302"/>
      <c r="C488" s="303" t="s">
        <v>710</v>
      </c>
      <c r="D488" s="304"/>
      <c r="E488" s="304"/>
      <c r="F488" s="304"/>
      <c r="G488" s="305"/>
      <c r="I488" s="306"/>
      <c r="K488" s="306"/>
      <c r="L488" s="307" t="s">
        <v>710</v>
      </c>
      <c r="O488" s="292">
        <v>3</v>
      </c>
    </row>
    <row r="489" spans="1:80" x14ac:dyDescent="0.2">
      <c r="A489" s="301"/>
      <c r="B489" s="302"/>
      <c r="C489" s="303" t="s">
        <v>711</v>
      </c>
      <c r="D489" s="304"/>
      <c r="E489" s="304"/>
      <c r="F489" s="304"/>
      <c r="G489" s="305"/>
      <c r="I489" s="306"/>
      <c r="K489" s="306"/>
      <c r="L489" s="307" t="s">
        <v>711</v>
      </c>
      <c r="O489" s="292">
        <v>3</v>
      </c>
    </row>
    <row r="490" spans="1:80" x14ac:dyDescent="0.2">
      <c r="A490" s="301"/>
      <c r="B490" s="302"/>
      <c r="C490" s="303" t="s">
        <v>712</v>
      </c>
      <c r="D490" s="304"/>
      <c r="E490" s="304"/>
      <c r="F490" s="304"/>
      <c r="G490" s="305"/>
      <c r="I490" s="306"/>
      <c r="K490" s="306"/>
      <c r="L490" s="307" t="s">
        <v>712</v>
      </c>
      <c r="O490" s="292">
        <v>3</v>
      </c>
    </row>
    <row r="491" spans="1:80" x14ac:dyDescent="0.2">
      <c r="A491" s="301"/>
      <c r="B491" s="308"/>
      <c r="C491" s="309" t="s">
        <v>713</v>
      </c>
      <c r="D491" s="310"/>
      <c r="E491" s="311">
        <v>106.3</v>
      </c>
      <c r="F491" s="312"/>
      <c r="G491" s="313"/>
      <c r="H491" s="314"/>
      <c r="I491" s="306"/>
      <c r="J491" s="315"/>
      <c r="K491" s="306"/>
      <c r="M491" s="336">
        <v>1063000</v>
      </c>
      <c r="O491" s="292"/>
    </row>
    <row r="492" spans="1:80" x14ac:dyDescent="0.2">
      <c r="A492" s="301"/>
      <c r="B492" s="308"/>
      <c r="C492" s="309" t="s">
        <v>714</v>
      </c>
      <c r="D492" s="310"/>
      <c r="E492" s="311">
        <v>44.65</v>
      </c>
      <c r="F492" s="312"/>
      <c r="G492" s="313"/>
      <c r="H492" s="314"/>
      <c r="I492" s="306"/>
      <c r="J492" s="315"/>
      <c r="K492" s="306"/>
      <c r="M492" s="307" t="s">
        <v>714</v>
      </c>
      <c r="O492" s="292"/>
    </row>
    <row r="493" spans="1:80" x14ac:dyDescent="0.2">
      <c r="A493" s="301"/>
      <c r="B493" s="308"/>
      <c r="C493" s="309" t="s">
        <v>715</v>
      </c>
      <c r="D493" s="310"/>
      <c r="E493" s="311">
        <v>23.4</v>
      </c>
      <c r="F493" s="312"/>
      <c r="G493" s="313"/>
      <c r="H493" s="314"/>
      <c r="I493" s="306"/>
      <c r="J493" s="315"/>
      <c r="K493" s="306"/>
      <c r="M493" s="307" t="s">
        <v>715</v>
      </c>
      <c r="O493" s="292"/>
    </row>
    <row r="494" spans="1:80" ht="22.5" x14ac:dyDescent="0.2">
      <c r="A494" s="293">
        <v>126</v>
      </c>
      <c r="B494" s="294" t="s">
        <v>716</v>
      </c>
      <c r="C494" s="295" t="s">
        <v>717</v>
      </c>
      <c r="D494" s="296" t="s">
        <v>244</v>
      </c>
      <c r="E494" s="297">
        <v>314.95</v>
      </c>
      <c r="F494" s="297">
        <v>0</v>
      </c>
      <c r="G494" s="298">
        <f>E494*F494</f>
        <v>0</v>
      </c>
      <c r="H494" s="299">
        <v>3.0699999999999998E-3</v>
      </c>
      <c r="I494" s="300">
        <f>E494*H494</f>
        <v>0.96689649999999994</v>
      </c>
      <c r="J494" s="299">
        <v>0</v>
      </c>
      <c r="K494" s="300">
        <f>E494*J494</f>
        <v>0</v>
      </c>
      <c r="O494" s="292">
        <v>2</v>
      </c>
      <c r="AA494" s="261">
        <v>1</v>
      </c>
      <c r="AB494" s="261">
        <v>7</v>
      </c>
      <c r="AC494" s="261">
        <v>7</v>
      </c>
      <c r="AZ494" s="261">
        <v>2</v>
      </c>
      <c r="BA494" s="261">
        <f>IF(AZ494=1,G494,0)</f>
        <v>0</v>
      </c>
      <c r="BB494" s="261">
        <f>IF(AZ494=2,G494,0)</f>
        <v>0</v>
      </c>
      <c r="BC494" s="261">
        <f>IF(AZ494=3,G494,0)</f>
        <v>0</v>
      </c>
      <c r="BD494" s="261">
        <f>IF(AZ494=4,G494,0)</f>
        <v>0</v>
      </c>
      <c r="BE494" s="261">
        <f>IF(AZ494=5,G494,0)</f>
        <v>0</v>
      </c>
      <c r="CA494" s="292">
        <v>1</v>
      </c>
      <c r="CB494" s="292">
        <v>7</v>
      </c>
    </row>
    <row r="495" spans="1:80" x14ac:dyDescent="0.2">
      <c r="A495" s="301"/>
      <c r="B495" s="302"/>
      <c r="C495" s="303" t="s">
        <v>718</v>
      </c>
      <c r="D495" s="304"/>
      <c r="E495" s="304"/>
      <c r="F495" s="304"/>
      <c r="G495" s="305"/>
      <c r="I495" s="306"/>
      <c r="K495" s="306"/>
      <c r="L495" s="307" t="s">
        <v>718</v>
      </c>
      <c r="O495" s="292">
        <v>3</v>
      </c>
    </row>
    <row r="496" spans="1:80" x14ac:dyDescent="0.2">
      <c r="A496" s="301"/>
      <c r="B496" s="302"/>
      <c r="C496" s="303" t="s">
        <v>719</v>
      </c>
      <c r="D496" s="304"/>
      <c r="E496" s="304"/>
      <c r="F496" s="304"/>
      <c r="G496" s="305"/>
      <c r="I496" s="306"/>
      <c r="K496" s="306"/>
      <c r="L496" s="307" t="s">
        <v>719</v>
      </c>
      <c r="O496" s="292">
        <v>3</v>
      </c>
    </row>
    <row r="497" spans="1:80" ht="22.5" x14ac:dyDescent="0.2">
      <c r="A497" s="301"/>
      <c r="B497" s="308"/>
      <c r="C497" s="309" t="s">
        <v>720</v>
      </c>
      <c r="D497" s="310"/>
      <c r="E497" s="311">
        <v>73.7</v>
      </c>
      <c r="F497" s="312"/>
      <c r="G497" s="313"/>
      <c r="H497" s="314"/>
      <c r="I497" s="306"/>
      <c r="J497" s="315"/>
      <c r="K497" s="306"/>
      <c r="M497" s="307" t="s">
        <v>720</v>
      </c>
      <c r="O497" s="292"/>
    </row>
    <row r="498" spans="1:80" ht="22.5" x14ac:dyDescent="0.2">
      <c r="A498" s="301"/>
      <c r="B498" s="308"/>
      <c r="C498" s="309" t="s">
        <v>721</v>
      </c>
      <c r="D498" s="310"/>
      <c r="E498" s="311">
        <v>64.849999999999994</v>
      </c>
      <c r="F498" s="312"/>
      <c r="G498" s="313"/>
      <c r="H498" s="314"/>
      <c r="I498" s="306"/>
      <c r="J498" s="315"/>
      <c r="K498" s="306"/>
      <c r="M498" s="307" t="s">
        <v>721</v>
      </c>
      <c r="O498" s="292"/>
    </row>
    <row r="499" spans="1:80" ht="22.5" x14ac:dyDescent="0.2">
      <c r="A499" s="301"/>
      <c r="B499" s="308"/>
      <c r="C499" s="309" t="s">
        <v>722</v>
      </c>
      <c r="D499" s="310"/>
      <c r="E499" s="311">
        <v>70.45</v>
      </c>
      <c r="F499" s="312"/>
      <c r="G499" s="313"/>
      <c r="H499" s="314"/>
      <c r="I499" s="306"/>
      <c r="J499" s="315"/>
      <c r="K499" s="306"/>
      <c r="M499" s="307" t="s">
        <v>722</v>
      </c>
      <c r="O499" s="292"/>
    </row>
    <row r="500" spans="1:80" ht="22.5" x14ac:dyDescent="0.2">
      <c r="A500" s="301"/>
      <c r="B500" s="308"/>
      <c r="C500" s="309" t="s">
        <v>723</v>
      </c>
      <c r="D500" s="310"/>
      <c r="E500" s="311">
        <v>25.35</v>
      </c>
      <c r="F500" s="312"/>
      <c r="G500" s="313"/>
      <c r="H500" s="314"/>
      <c r="I500" s="306"/>
      <c r="J500" s="315"/>
      <c r="K500" s="306"/>
      <c r="M500" s="307" t="s">
        <v>723</v>
      </c>
      <c r="O500" s="292"/>
    </row>
    <row r="501" spans="1:80" x14ac:dyDescent="0.2">
      <c r="A501" s="301"/>
      <c r="B501" s="308"/>
      <c r="C501" s="309" t="s">
        <v>724</v>
      </c>
      <c r="D501" s="310"/>
      <c r="E501" s="311">
        <v>80.599999999999994</v>
      </c>
      <c r="F501" s="312"/>
      <c r="G501" s="313"/>
      <c r="H501" s="314"/>
      <c r="I501" s="306"/>
      <c r="J501" s="315"/>
      <c r="K501" s="306"/>
      <c r="M501" s="307" t="s">
        <v>724</v>
      </c>
      <c r="O501" s="292"/>
    </row>
    <row r="502" spans="1:80" ht="22.5" x14ac:dyDescent="0.2">
      <c r="A502" s="293">
        <v>127</v>
      </c>
      <c r="B502" s="294" t="s">
        <v>725</v>
      </c>
      <c r="C502" s="295" t="s">
        <v>726</v>
      </c>
      <c r="D502" s="296" t="s">
        <v>244</v>
      </c>
      <c r="E502" s="297">
        <v>223.6</v>
      </c>
      <c r="F502" s="297">
        <v>0</v>
      </c>
      <c r="G502" s="298">
        <f>E502*F502</f>
        <v>0</v>
      </c>
      <c r="H502" s="299">
        <v>3.0699999999999998E-3</v>
      </c>
      <c r="I502" s="300">
        <f>E502*H502</f>
        <v>0.68645199999999995</v>
      </c>
      <c r="J502" s="299">
        <v>0</v>
      </c>
      <c r="K502" s="300">
        <f>E502*J502</f>
        <v>0</v>
      </c>
      <c r="O502" s="292">
        <v>2</v>
      </c>
      <c r="AA502" s="261">
        <v>1</v>
      </c>
      <c r="AB502" s="261">
        <v>7</v>
      </c>
      <c r="AC502" s="261">
        <v>7</v>
      </c>
      <c r="AZ502" s="261">
        <v>2</v>
      </c>
      <c r="BA502" s="261">
        <f>IF(AZ502=1,G502,0)</f>
        <v>0</v>
      </c>
      <c r="BB502" s="261">
        <f>IF(AZ502=2,G502,0)</f>
        <v>0</v>
      </c>
      <c r="BC502" s="261">
        <f>IF(AZ502=3,G502,0)</f>
        <v>0</v>
      </c>
      <c r="BD502" s="261">
        <f>IF(AZ502=4,G502,0)</f>
        <v>0</v>
      </c>
      <c r="BE502" s="261">
        <f>IF(AZ502=5,G502,0)</f>
        <v>0</v>
      </c>
      <c r="CA502" s="292">
        <v>1</v>
      </c>
      <c r="CB502" s="292">
        <v>7</v>
      </c>
    </row>
    <row r="503" spans="1:80" ht="45" x14ac:dyDescent="0.2">
      <c r="A503" s="301"/>
      <c r="B503" s="302"/>
      <c r="C503" s="303" t="s">
        <v>727</v>
      </c>
      <c r="D503" s="304"/>
      <c r="E503" s="304"/>
      <c r="F503" s="304"/>
      <c r="G503" s="305"/>
      <c r="I503" s="306"/>
      <c r="K503" s="306"/>
      <c r="L503" s="307" t="s">
        <v>727</v>
      </c>
      <c r="O503" s="292">
        <v>3</v>
      </c>
    </row>
    <row r="504" spans="1:80" x14ac:dyDescent="0.2">
      <c r="A504" s="301"/>
      <c r="B504" s="302"/>
      <c r="C504" s="303" t="s">
        <v>728</v>
      </c>
      <c r="D504" s="304"/>
      <c r="E504" s="304"/>
      <c r="F504" s="304"/>
      <c r="G504" s="305"/>
      <c r="I504" s="306"/>
      <c r="K504" s="306"/>
      <c r="L504" s="307" t="s">
        <v>728</v>
      </c>
      <c r="O504" s="292">
        <v>3</v>
      </c>
    </row>
    <row r="505" spans="1:80" x14ac:dyDescent="0.2">
      <c r="A505" s="301"/>
      <c r="B505" s="308"/>
      <c r="C505" s="309" t="s">
        <v>729</v>
      </c>
      <c r="D505" s="310"/>
      <c r="E505" s="311">
        <v>0</v>
      </c>
      <c r="F505" s="312"/>
      <c r="G505" s="313"/>
      <c r="H505" s="314"/>
      <c r="I505" s="306"/>
      <c r="J505" s="315"/>
      <c r="K505" s="306"/>
      <c r="M505" s="307">
        <v>0</v>
      </c>
      <c r="O505" s="292"/>
    </row>
    <row r="506" spans="1:80" x14ac:dyDescent="0.2">
      <c r="A506" s="301"/>
      <c r="B506" s="308"/>
      <c r="C506" s="309" t="s">
        <v>730</v>
      </c>
      <c r="D506" s="310"/>
      <c r="E506" s="311">
        <v>33.5</v>
      </c>
      <c r="F506" s="312"/>
      <c r="G506" s="313"/>
      <c r="H506" s="314"/>
      <c r="I506" s="306"/>
      <c r="J506" s="315"/>
      <c r="K506" s="306"/>
      <c r="M506" s="307" t="s">
        <v>730</v>
      </c>
      <c r="O506" s="292"/>
    </row>
    <row r="507" spans="1:80" x14ac:dyDescent="0.2">
      <c r="A507" s="301"/>
      <c r="B507" s="308"/>
      <c r="C507" s="309" t="s">
        <v>731</v>
      </c>
      <c r="D507" s="310"/>
      <c r="E507" s="311">
        <v>87.9</v>
      </c>
      <c r="F507" s="312"/>
      <c r="G507" s="313"/>
      <c r="H507" s="314"/>
      <c r="I507" s="306"/>
      <c r="J507" s="315"/>
      <c r="K507" s="306"/>
      <c r="M507" s="307" t="s">
        <v>731</v>
      </c>
      <c r="O507" s="292"/>
    </row>
    <row r="508" spans="1:80" x14ac:dyDescent="0.2">
      <c r="A508" s="301"/>
      <c r="B508" s="308"/>
      <c r="C508" s="309" t="s">
        <v>732</v>
      </c>
      <c r="D508" s="310"/>
      <c r="E508" s="311">
        <v>102.2</v>
      </c>
      <c r="F508" s="312"/>
      <c r="G508" s="313"/>
      <c r="H508" s="314"/>
      <c r="I508" s="306"/>
      <c r="J508" s="315"/>
      <c r="K508" s="306"/>
      <c r="M508" s="307" t="s">
        <v>732</v>
      </c>
      <c r="O508" s="292"/>
    </row>
    <row r="509" spans="1:80" x14ac:dyDescent="0.2">
      <c r="A509" s="293">
        <v>128</v>
      </c>
      <c r="B509" s="294" t="s">
        <v>733</v>
      </c>
      <c r="C509" s="295" t="s">
        <v>734</v>
      </c>
      <c r="D509" s="296" t="s">
        <v>191</v>
      </c>
      <c r="E509" s="297">
        <v>1076.6886</v>
      </c>
      <c r="F509" s="297">
        <v>0</v>
      </c>
      <c r="G509" s="298">
        <f>E509*F509</f>
        <v>0</v>
      </c>
      <c r="H509" s="299">
        <v>0</v>
      </c>
      <c r="I509" s="300">
        <f>E509*H509</f>
        <v>0</v>
      </c>
      <c r="J509" s="299">
        <v>0</v>
      </c>
      <c r="K509" s="300">
        <f>E509*J509</f>
        <v>0</v>
      </c>
      <c r="O509" s="292">
        <v>2</v>
      </c>
      <c r="AA509" s="261">
        <v>1</v>
      </c>
      <c r="AB509" s="261">
        <v>7</v>
      </c>
      <c r="AC509" s="261">
        <v>7</v>
      </c>
      <c r="AZ509" s="261">
        <v>2</v>
      </c>
      <c r="BA509" s="261">
        <f>IF(AZ509=1,G509,0)</f>
        <v>0</v>
      </c>
      <c r="BB509" s="261">
        <f>IF(AZ509=2,G509,0)</f>
        <v>0</v>
      </c>
      <c r="BC509" s="261">
        <f>IF(AZ509=3,G509,0)</f>
        <v>0</v>
      </c>
      <c r="BD509" s="261">
        <f>IF(AZ509=4,G509,0)</f>
        <v>0</v>
      </c>
      <c r="BE509" s="261">
        <f>IF(AZ509=5,G509,0)</f>
        <v>0</v>
      </c>
      <c r="CA509" s="292">
        <v>1</v>
      </c>
      <c r="CB509" s="292">
        <v>7</v>
      </c>
    </row>
    <row r="510" spans="1:80" x14ac:dyDescent="0.2">
      <c r="A510" s="301"/>
      <c r="B510" s="308"/>
      <c r="C510" s="309" t="s">
        <v>735</v>
      </c>
      <c r="D510" s="310"/>
      <c r="E510" s="311">
        <v>1076.6886</v>
      </c>
      <c r="F510" s="312"/>
      <c r="G510" s="313"/>
      <c r="H510" s="314"/>
      <c r="I510" s="306"/>
      <c r="J510" s="315"/>
      <c r="K510" s="306"/>
      <c r="M510" s="307" t="s">
        <v>735</v>
      </c>
      <c r="O510" s="292"/>
    </row>
    <row r="511" spans="1:80" x14ac:dyDescent="0.2">
      <c r="A511" s="293">
        <v>129</v>
      </c>
      <c r="B511" s="294" t="s">
        <v>736</v>
      </c>
      <c r="C511" s="295" t="s">
        <v>737</v>
      </c>
      <c r="D511" s="296" t="s">
        <v>191</v>
      </c>
      <c r="E511" s="297">
        <v>307.62529999999998</v>
      </c>
      <c r="F511" s="297">
        <v>0</v>
      </c>
      <c r="G511" s="298">
        <f>E511*F511</f>
        <v>0</v>
      </c>
      <c r="H511" s="299">
        <v>0</v>
      </c>
      <c r="I511" s="300">
        <f>E511*H511</f>
        <v>0</v>
      </c>
      <c r="J511" s="299">
        <v>0</v>
      </c>
      <c r="K511" s="300">
        <f>E511*J511</f>
        <v>0</v>
      </c>
      <c r="O511" s="292">
        <v>2</v>
      </c>
      <c r="AA511" s="261">
        <v>1</v>
      </c>
      <c r="AB511" s="261">
        <v>7</v>
      </c>
      <c r="AC511" s="261">
        <v>7</v>
      </c>
      <c r="AZ511" s="261">
        <v>2</v>
      </c>
      <c r="BA511" s="261">
        <f>IF(AZ511=1,G511,0)</f>
        <v>0</v>
      </c>
      <c r="BB511" s="261">
        <f>IF(AZ511=2,G511,0)</f>
        <v>0</v>
      </c>
      <c r="BC511" s="261">
        <f>IF(AZ511=3,G511,0)</f>
        <v>0</v>
      </c>
      <c r="BD511" s="261">
        <f>IF(AZ511=4,G511,0)</f>
        <v>0</v>
      </c>
      <c r="BE511" s="261">
        <f>IF(AZ511=5,G511,0)</f>
        <v>0</v>
      </c>
      <c r="CA511" s="292">
        <v>1</v>
      </c>
      <c r="CB511" s="292">
        <v>7</v>
      </c>
    </row>
    <row r="512" spans="1:80" x14ac:dyDescent="0.2">
      <c r="A512" s="301"/>
      <c r="B512" s="308"/>
      <c r="C512" s="309" t="s">
        <v>738</v>
      </c>
      <c r="D512" s="310"/>
      <c r="E512" s="311">
        <v>307.62529999999998</v>
      </c>
      <c r="F512" s="312"/>
      <c r="G512" s="313"/>
      <c r="H512" s="314"/>
      <c r="I512" s="306"/>
      <c r="J512" s="315"/>
      <c r="K512" s="306"/>
      <c r="M512" s="307" t="s">
        <v>738</v>
      </c>
      <c r="O512" s="292"/>
    </row>
    <row r="513" spans="1:80" x14ac:dyDescent="0.2">
      <c r="A513" s="293">
        <v>130</v>
      </c>
      <c r="B513" s="294" t="s">
        <v>739</v>
      </c>
      <c r="C513" s="295" t="s">
        <v>740</v>
      </c>
      <c r="D513" s="296" t="s">
        <v>191</v>
      </c>
      <c r="E513" s="297">
        <v>153.81270000000001</v>
      </c>
      <c r="F513" s="297">
        <v>0</v>
      </c>
      <c r="G513" s="298">
        <f>E513*F513</f>
        <v>0</v>
      </c>
      <c r="H513" s="299">
        <v>0</v>
      </c>
      <c r="I513" s="300">
        <f>E513*H513</f>
        <v>0</v>
      </c>
      <c r="J513" s="299">
        <v>0</v>
      </c>
      <c r="K513" s="300">
        <f>E513*J513</f>
        <v>0</v>
      </c>
      <c r="O513" s="292">
        <v>2</v>
      </c>
      <c r="AA513" s="261">
        <v>1</v>
      </c>
      <c r="AB513" s="261">
        <v>7</v>
      </c>
      <c r="AC513" s="261">
        <v>7</v>
      </c>
      <c r="AZ513" s="261">
        <v>2</v>
      </c>
      <c r="BA513" s="261">
        <f>IF(AZ513=1,G513,0)</f>
        <v>0</v>
      </c>
      <c r="BB513" s="261">
        <f>IF(AZ513=2,G513,0)</f>
        <v>0</v>
      </c>
      <c r="BC513" s="261">
        <f>IF(AZ513=3,G513,0)</f>
        <v>0</v>
      </c>
      <c r="BD513" s="261">
        <f>IF(AZ513=4,G513,0)</f>
        <v>0</v>
      </c>
      <c r="BE513" s="261">
        <f>IF(AZ513=5,G513,0)</f>
        <v>0</v>
      </c>
      <c r="CA513" s="292">
        <v>1</v>
      </c>
      <c r="CB513" s="292">
        <v>7</v>
      </c>
    </row>
    <row r="514" spans="1:80" x14ac:dyDescent="0.2">
      <c r="A514" s="301"/>
      <c r="B514" s="308"/>
      <c r="C514" s="309" t="s">
        <v>741</v>
      </c>
      <c r="D514" s="310"/>
      <c r="E514" s="311">
        <v>153.81270000000001</v>
      </c>
      <c r="F514" s="312"/>
      <c r="G514" s="313"/>
      <c r="H514" s="314"/>
      <c r="I514" s="306"/>
      <c r="J514" s="315"/>
      <c r="K514" s="306"/>
      <c r="M514" s="307" t="s">
        <v>741</v>
      </c>
      <c r="O514" s="292"/>
    </row>
    <row r="515" spans="1:80" ht="22.5" x14ac:dyDescent="0.2">
      <c r="A515" s="293">
        <v>131</v>
      </c>
      <c r="B515" s="294" t="s">
        <v>742</v>
      </c>
      <c r="C515" s="295" t="s">
        <v>743</v>
      </c>
      <c r="D515" s="296" t="s">
        <v>389</v>
      </c>
      <c r="E515" s="297">
        <v>230</v>
      </c>
      <c r="F515" s="297">
        <v>0</v>
      </c>
      <c r="G515" s="298">
        <f>E515*F515</f>
        <v>0</v>
      </c>
      <c r="H515" s="299">
        <v>4.8500000000000001E-3</v>
      </c>
      <c r="I515" s="300">
        <f>E515*H515</f>
        <v>1.1154999999999999</v>
      </c>
      <c r="J515" s="299">
        <v>0</v>
      </c>
      <c r="K515" s="300">
        <f>E515*J515</f>
        <v>0</v>
      </c>
      <c r="O515" s="292">
        <v>2</v>
      </c>
      <c r="AA515" s="261">
        <v>1</v>
      </c>
      <c r="AB515" s="261">
        <v>0</v>
      </c>
      <c r="AC515" s="261">
        <v>0</v>
      </c>
      <c r="AZ515" s="261">
        <v>2</v>
      </c>
      <c r="BA515" s="261">
        <f>IF(AZ515=1,G515,0)</f>
        <v>0</v>
      </c>
      <c r="BB515" s="261">
        <f>IF(AZ515=2,G515,0)</f>
        <v>0</v>
      </c>
      <c r="BC515" s="261">
        <f>IF(AZ515=3,G515,0)</f>
        <v>0</v>
      </c>
      <c r="BD515" s="261">
        <f>IF(AZ515=4,G515,0)</f>
        <v>0</v>
      </c>
      <c r="BE515" s="261">
        <f>IF(AZ515=5,G515,0)</f>
        <v>0</v>
      </c>
      <c r="CA515" s="292">
        <v>1</v>
      </c>
      <c r="CB515" s="292">
        <v>0</v>
      </c>
    </row>
    <row r="516" spans="1:80" x14ac:dyDescent="0.2">
      <c r="A516" s="301"/>
      <c r="B516" s="308"/>
      <c r="C516" s="309" t="s">
        <v>744</v>
      </c>
      <c r="D516" s="310"/>
      <c r="E516" s="311">
        <v>210</v>
      </c>
      <c r="F516" s="312"/>
      <c r="G516" s="313"/>
      <c r="H516" s="314"/>
      <c r="I516" s="306"/>
      <c r="J516" s="315"/>
      <c r="K516" s="306"/>
      <c r="M516" s="307">
        <v>210</v>
      </c>
      <c r="O516" s="292"/>
    </row>
    <row r="517" spans="1:80" x14ac:dyDescent="0.2">
      <c r="A517" s="301"/>
      <c r="B517" s="308"/>
      <c r="C517" s="309" t="s">
        <v>579</v>
      </c>
      <c r="D517" s="310"/>
      <c r="E517" s="311">
        <v>20</v>
      </c>
      <c r="F517" s="312"/>
      <c r="G517" s="313"/>
      <c r="H517" s="314"/>
      <c r="I517" s="306"/>
      <c r="J517" s="315"/>
      <c r="K517" s="306"/>
      <c r="M517" s="307" t="s">
        <v>579</v>
      </c>
      <c r="O517" s="292"/>
    </row>
    <row r="518" spans="1:80" ht="22.5" x14ac:dyDescent="0.2">
      <c r="A518" s="293">
        <v>132</v>
      </c>
      <c r="B518" s="294" t="s">
        <v>745</v>
      </c>
      <c r="C518" s="295" t="s">
        <v>746</v>
      </c>
      <c r="D518" s="296" t="s">
        <v>191</v>
      </c>
      <c r="E518" s="297">
        <v>98.91</v>
      </c>
      <c r="F518" s="297">
        <v>0</v>
      </c>
      <c r="G518" s="298">
        <f>E518*F518</f>
        <v>0</v>
      </c>
      <c r="H518" s="299">
        <v>1.342E-2</v>
      </c>
      <c r="I518" s="300">
        <f>E518*H518</f>
        <v>1.3273721999999999</v>
      </c>
      <c r="J518" s="299">
        <v>0</v>
      </c>
      <c r="K518" s="300">
        <f>E518*J518</f>
        <v>0</v>
      </c>
      <c r="O518" s="292">
        <v>2</v>
      </c>
      <c r="AA518" s="261">
        <v>1</v>
      </c>
      <c r="AB518" s="261">
        <v>7</v>
      </c>
      <c r="AC518" s="261">
        <v>7</v>
      </c>
      <c r="AZ518" s="261">
        <v>2</v>
      </c>
      <c r="BA518" s="261">
        <f>IF(AZ518=1,G518,0)</f>
        <v>0</v>
      </c>
      <c r="BB518" s="261">
        <f>IF(AZ518=2,G518,0)</f>
        <v>0</v>
      </c>
      <c r="BC518" s="261">
        <f>IF(AZ518=3,G518,0)</f>
        <v>0</v>
      </c>
      <c r="BD518" s="261">
        <f>IF(AZ518=4,G518,0)</f>
        <v>0</v>
      </c>
      <c r="BE518" s="261">
        <f>IF(AZ518=5,G518,0)</f>
        <v>0</v>
      </c>
      <c r="CA518" s="292">
        <v>1</v>
      </c>
      <c r="CB518" s="292">
        <v>7</v>
      </c>
    </row>
    <row r="519" spans="1:80" x14ac:dyDescent="0.2">
      <c r="A519" s="301"/>
      <c r="B519" s="308"/>
      <c r="C519" s="309" t="s">
        <v>747</v>
      </c>
      <c r="D519" s="310"/>
      <c r="E519" s="311">
        <v>26.25</v>
      </c>
      <c r="F519" s="312"/>
      <c r="G519" s="313"/>
      <c r="H519" s="314"/>
      <c r="I519" s="306"/>
      <c r="J519" s="315"/>
      <c r="K519" s="306"/>
      <c r="M519" s="307" t="s">
        <v>747</v>
      </c>
      <c r="O519" s="292"/>
    </row>
    <row r="520" spans="1:80" x14ac:dyDescent="0.2">
      <c r="A520" s="301"/>
      <c r="B520" s="308"/>
      <c r="C520" s="309" t="s">
        <v>748</v>
      </c>
      <c r="D520" s="310"/>
      <c r="E520" s="311">
        <v>8.1999999999999993</v>
      </c>
      <c r="F520" s="312"/>
      <c r="G520" s="313"/>
      <c r="H520" s="314"/>
      <c r="I520" s="306"/>
      <c r="J520" s="315"/>
      <c r="K520" s="306"/>
      <c r="M520" s="307" t="s">
        <v>748</v>
      </c>
      <c r="O520" s="292"/>
    </row>
    <row r="521" spans="1:80" x14ac:dyDescent="0.2">
      <c r="A521" s="301"/>
      <c r="B521" s="308"/>
      <c r="C521" s="309" t="s">
        <v>749</v>
      </c>
      <c r="D521" s="310"/>
      <c r="E521" s="311">
        <v>35</v>
      </c>
      <c r="F521" s="312"/>
      <c r="G521" s="313"/>
      <c r="H521" s="314"/>
      <c r="I521" s="306"/>
      <c r="J521" s="315"/>
      <c r="K521" s="306"/>
      <c r="M521" s="307" t="s">
        <v>749</v>
      </c>
      <c r="O521" s="292"/>
    </row>
    <row r="522" spans="1:80" x14ac:dyDescent="0.2">
      <c r="A522" s="301"/>
      <c r="B522" s="308"/>
      <c r="C522" s="309" t="s">
        <v>750</v>
      </c>
      <c r="D522" s="310"/>
      <c r="E522" s="311">
        <v>29.46</v>
      </c>
      <c r="F522" s="312"/>
      <c r="G522" s="313"/>
      <c r="H522" s="314"/>
      <c r="I522" s="306"/>
      <c r="J522" s="315"/>
      <c r="K522" s="306"/>
      <c r="M522" s="307" t="s">
        <v>750</v>
      </c>
      <c r="O522" s="292"/>
    </row>
    <row r="523" spans="1:80" ht="22.5" x14ac:dyDescent="0.2">
      <c r="A523" s="293">
        <v>133</v>
      </c>
      <c r="B523" s="294" t="s">
        <v>751</v>
      </c>
      <c r="C523" s="295" t="s">
        <v>752</v>
      </c>
      <c r="D523" s="296" t="s">
        <v>191</v>
      </c>
      <c r="E523" s="297">
        <v>1637.0364999999999</v>
      </c>
      <c r="F523" s="297">
        <v>0</v>
      </c>
      <c r="G523" s="298">
        <f>E523*F523</f>
        <v>0</v>
      </c>
      <c r="H523" s="299">
        <v>2.5999999999999998E-4</v>
      </c>
      <c r="I523" s="300">
        <f>E523*H523</f>
        <v>0.42562948999999994</v>
      </c>
      <c r="J523" s="299">
        <v>0</v>
      </c>
      <c r="K523" s="300">
        <f>E523*J523</f>
        <v>0</v>
      </c>
      <c r="O523" s="292">
        <v>2</v>
      </c>
      <c r="AA523" s="261">
        <v>1</v>
      </c>
      <c r="AB523" s="261">
        <v>7</v>
      </c>
      <c r="AC523" s="261">
        <v>7</v>
      </c>
      <c r="AZ523" s="261">
        <v>2</v>
      </c>
      <c r="BA523" s="261">
        <f>IF(AZ523=1,G523,0)</f>
        <v>0</v>
      </c>
      <c r="BB523" s="261">
        <f>IF(AZ523=2,G523,0)</f>
        <v>0</v>
      </c>
      <c r="BC523" s="261">
        <f>IF(AZ523=3,G523,0)</f>
        <v>0</v>
      </c>
      <c r="BD523" s="261">
        <f>IF(AZ523=4,G523,0)</f>
        <v>0</v>
      </c>
      <c r="BE523" s="261">
        <f>IF(AZ523=5,G523,0)</f>
        <v>0</v>
      </c>
      <c r="CA523" s="292">
        <v>1</v>
      </c>
      <c r="CB523" s="292">
        <v>7</v>
      </c>
    </row>
    <row r="524" spans="1:80" ht="33.75" x14ac:dyDescent="0.2">
      <c r="A524" s="301"/>
      <c r="B524" s="302"/>
      <c r="C524" s="303" t="s">
        <v>753</v>
      </c>
      <c r="D524" s="304"/>
      <c r="E524" s="304"/>
      <c r="F524" s="304"/>
      <c r="G524" s="305"/>
      <c r="I524" s="306"/>
      <c r="K524" s="306"/>
      <c r="L524" s="307" t="s">
        <v>753</v>
      </c>
      <c r="O524" s="292">
        <v>3</v>
      </c>
    </row>
    <row r="525" spans="1:80" x14ac:dyDescent="0.2">
      <c r="A525" s="301"/>
      <c r="B525" s="308"/>
      <c r="C525" s="309" t="s">
        <v>687</v>
      </c>
      <c r="D525" s="310"/>
      <c r="E525" s="311">
        <v>1538.1265000000001</v>
      </c>
      <c r="F525" s="312"/>
      <c r="G525" s="313"/>
      <c r="H525" s="314"/>
      <c r="I525" s="306"/>
      <c r="J525" s="315"/>
      <c r="K525" s="306"/>
      <c r="M525" s="336">
        <v>15381265</v>
      </c>
      <c r="O525" s="292"/>
    </row>
    <row r="526" spans="1:80" x14ac:dyDescent="0.2">
      <c r="A526" s="301"/>
      <c r="B526" s="308"/>
      <c r="C526" s="309" t="s">
        <v>754</v>
      </c>
      <c r="D526" s="310"/>
      <c r="E526" s="311">
        <v>98.91</v>
      </c>
      <c r="F526" s="312"/>
      <c r="G526" s="313"/>
      <c r="H526" s="314"/>
      <c r="I526" s="306"/>
      <c r="J526" s="315"/>
      <c r="K526" s="306"/>
      <c r="M526" s="307" t="s">
        <v>754</v>
      </c>
      <c r="O526" s="292"/>
    </row>
    <row r="527" spans="1:80" ht="22.5" x14ac:dyDescent="0.2">
      <c r="A527" s="293">
        <v>134</v>
      </c>
      <c r="B527" s="294" t="s">
        <v>755</v>
      </c>
      <c r="C527" s="295" t="s">
        <v>756</v>
      </c>
      <c r="D527" s="296" t="s">
        <v>191</v>
      </c>
      <c r="E527" s="297">
        <v>233.71969999999999</v>
      </c>
      <c r="F527" s="297">
        <v>0</v>
      </c>
      <c r="G527" s="298">
        <f>E527*F527</f>
        <v>0</v>
      </c>
      <c r="H527" s="299">
        <v>2.5999999999999998E-4</v>
      </c>
      <c r="I527" s="300">
        <f>E527*H527</f>
        <v>6.0767121999999993E-2</v>
      </c>
      <c r="J527" s="299">
        <v>0</v>
      </c>
      <c r="K527" s="300">
        <f>E527*J527</f>
        <v>0</v>
      </c>
      <c r="O527" s="292">
        <v>2</v>
      </c>
      <c r="AA527" s="261">
        <v>1</v>
      </c>
      <c r="AB527" s="261">
        <v>7</v>
      </c>
      <c r="AC527" s="261">
        <v>7</v>
      </c>
      <c r="AZ527" s="261">
        <v>2</v>
      </c>
      <c r="BA527" s="261">
        <f>IF(AZ527=1,G527,0)</f>
        <v>0</v>
      </c>
      <c r="BB527" s="261">
        <f>IF(AZ527=2,G527,0)</f>
        <v>0</v>
      </c>
      <c r="BC527" s="261">
        <f>IF(AZ527=3,G527,0)</f>
        <v>0</v>
      </c>
      <c r="BD527" s="261">
        <f>IF(AZ527=4,G527,0)</f>
        <v>0</v>
      </c>
      <c r="BE527" s="261">
        <f>IF(AZ527=5,G527,0)</f>
        <v>0</v>
      </c>
      <c r="CA527" s="292">
        <v>1</v>
      </c>
      <c r="CB527" s="292">
        <v>7</v>
      </c>
    </row>
    <row r="528" spans="1:80" ht="33.75" x14ac:dyDescent="0.2">
      <c r="A528" s="301"/>
      <c r="B528" s="302"/>
      <c r="C528" s="303" t="s">
        <v>757</v>
      </c>
      <c r="D528" s="304"/>
      <c r="E528" s="304"/>
      <c r="F528" s="304"/>
      <c r="G528" s="305"/>
      <c r="I528" s="306"/>
      <c r="K528" s="306"/>
      <c r="L528" s="307" t="s">
        <v>757</v>
      </c>
      <c r="O528" s="292">
        <v>3</v>
      </c>
    </row>
    <row r="529" spans="1:80" x14ac:dyDescent="0.2">
      <c r="A529" s="301"/>
      <c r="B529" s="308"/>
      <c r="C529" s="309" t="s">
        <v>576</v>
      </c>
      <c r="D529" s="310"/>
      <c r="E529" s="311">
        <v>233.71969999999999</v>
      </c>
      <c r="F529" s="312"/>
      <c r="G529" s="313"/>
      <c r="H529" s="314"/>
      <c r="I529" s="306"/>
      <c r="J529" s="315"/>
      <c r="K529" s="306"/>
      <c r="M529" s="336">
        <v>2337197</v>
      </c>
      <c r="O529" s="292"/>
    </row>
    <row r="530" spans="1:80" x14ac:dyDescent="0.2">
      <c r="A530" s="293">
        <v>135</v>
      </c>
      <c r="B530" s="294" t="s">
        <v>758</v>
      </c>
      <c r="C530" s="295" t="s">
        <v>759</v>
      </c>
      <c r="D530" s="296" t="s">
        <v>12</v>
      </c>
      <c r="E530" s="297"/>
      <c r="F530" s="297">
        <v>0</v>
      </c>
      <c r="G530" s="298">
        <f>E530*F530</f>
        <v>0</v>
      </c>
      <c r="H530" s="299">
        <v>0</v>
      </c>
      <c r="I530" s="300">
        <f>E530*H530</f>
        <v>0</v>
      </c>
      <c r="J530" s="299"/>
      <c r="K530" s="300">
        <f>E530*J530</f>
        <v>0</v>
      </c>
      <c r="O530" s="292">
        <v>2</v>
      </c>
      <c r="AA530" s="261">
        <v>7</v>
      </c>
      <c r="AB530" s="261">
        <v>1002</v>
      </c>
      <c r="AC530" s="261">
        <v>5</v>
      </c>
      <c r="AZ530" s="261">
        <v>2</v>
      </c>
      <c r="BA530" s="261">
        <f>IF(AZ530=1,G530,0)</f>
        <v>0</v>
      </c>
      <c r="BB530" s="261">
        <f>IF(AZ530=2,G530,0)</f>
        <v>0</v>
      </c>
      <c r="BC530" s="261">
        <f>IF(AZ530=3,G530,0)</f>
        <v>0</v>
      </c>
      <c r="BD530" s="261">
        <f>IF(AZ530=4,G530,0)</f>
        <v>0</v>
      </c>
      <c r="BE530" s="261">
        <f>IF(AZ530=5,G530,0)</f>
        <v>0</v>
      </c>
      <c r="CA530" s="292">
        <v>7</v>
      </c>
      <c r="CB530" s="292">
        <v>1002</v>
      </c>
    </row>
    <row r="531" spans="1:80" x14ac:dyDescent="0.2">
      <c r="A531" s="316"/>
      <c r="B531" s="317" t="s">
        <v>101</v>
      </c>
      <c r="C531" s="318" t="s">
        <v>668</v>
      </c>
      <c r="D531" s="319"/>
      <c r="E531" s="320"/>
      <c r="F531" s="321"/>
      <c r="G531" s="322">
        <f>SUM(G455:G530)</f>
        <v>0</v>
      </c>
      <c r="H531" s="323"/>
      <c r="I531" s="324">
        <f>SUM(I455:I530)</f>
        <v>28.300094816999994</v>
      </c>
      <c r="J531" s="323"/>
      <c r="K531" s="324">
        <f>SUM(K455:K530)</f>
        <v>-3.5000000000000003E-2</v>
      </c>
      <c r="O531" s="292">
        <v>4</v>
      </c>
      <c r="BA531" s="325">
        <f>SUM(BA455:BA530)</f>
        <v>0</v>
      </c>
      <c r="BB531" s="325">
        <f>SUM(BB455:BB530)</f>
        <v>0</v>
      </c>
      <c r="BC531" s="325">
        <f>SUM(BC455:BC530)</f>
        <v>0</v>
      </c>
      <c r="BD531" s="325">
        <f>SUM(BD455:BD530)</f>
        <v>0</v>
      </c>
      <c r="BE531" s="325">
        <f>SUM(BE455:BE530)</f>
        <v>0</v>
      </c>
    </row>
    <row r="532" spans="1:80" x14ac:dyDescent="0.2">
      <c r="A532" s="282" t="s">
        <v>97</v>
      </c>
      <c r="B532" s="283" t="s">
        <v>760</v>
      </c>
      <c r="C532" s="284" t="s">
        <v>761</v>
      </c>
      <c r="D532" s="285"/>
      <c r="E532" s="286"/>
      <c r="F532" s="286"/>
      <c r="G532" s="287"/>
      <c r="H532" s="288"/>
      <c r="I532" s="289"/>
      <c r="J532" s="290"/>
      <c r="K532" s="291"/>
      <c r="O532" s="292">
        <v>1</v>
      </c>
    </row>
    <row r="533" spans="1:80" x14ac:dyDescent="0.2">
      <c r="A533" s="293">
        <v>136</v>
      </c>
      <c r="B533" s="294" t="s">
        <v>763</v>
      </c>
      <c r="C533" s="295" t="s">
        <v>764</v>
      </c>
      <c r="D533" s="296" t="s">
        <v>100</v>
      </c>
      <c r="E533" s="297">
        <v>13</v>
      </c>
      <c r="F533" s="297">
        <v>0</v>
      </c>
      <c r="G533" s="298">
        <f>E533*F533</f>
        <v>0</v>
      </c>
      <c r="H533" s="299">
        <v>0</v>
      </c>
      <c r="I533" s="300">
        <f>E533*H533</f>
        <v>0</v>
      </c>
      <c r="J533" s="299">
        <v>0</v>
      </c>
      <c r="K533" s="300">
        <f>E533*J533</f>
        <v>0</v>
      </c>
      <c r="O533" s="292">
        <v>2</v>
      </c>
      <c r="AA533" s="261">
        <v>1</v>
      </c>
      <c r="AB533" s="261">
        <v>7</v>
      </c>
      <c r="AC533" s="261">
        <v>7</v>
      </c>
      <c r="AZ533" s="261">
        <v>2</v>
      </c>
      <c r="BA533" s="261">
        <f>IF(AZ533=1,G533,0)</f>
        <v>0</v>
      </c>
      <c r="BB533" s="261">
        <f>IF(AZ533=2,G533,0)</f>
        <v>0</v>
      </c>
      <c r="BC533" s="261">
        <f>IF(AZ533=3,G533,0)</f>
        <v>0</v>
      </c>
      <c r="BD533" s="261">
        <f>IF(AZ533=4,G533,0)</f>
        <v>0</v>
      </c>
      <c r="BE533" s="261">
        <f>IF(AZ533=5,G533,0)</f>
        <v>0</v>
      </c>
      <c r="CA533" s="292">
        <v>1</v>
      </c>
      <c r="CB533" s="292">
        <v>7</v>
      </c>
    </row>
    <row r="534" spans="1:80" ht="22.5" x14ac:dyDescent="0.2">
      <c r="A534" s="301"/>
      <c r="B534" s="302"/>
      <c r="C534" s="303" t="s">
        <v>765</v>
      </c>
      <c r="D534" s="304"/>
      <c r="E534" s="304"/>
      <c r="F534" s="304"/>
      <c r="G534" s="305"/>
      <c r="I534" s="306"/>
      <c r="K534" s="306"/>
      <c r="L534" s="307" t="s">
        <v>765</v>
      </c>
      <c r="O534" s="292">
        <v>3</v>
      </c>
    </row>
    <row r="535" spans="1:80" x14ac:dyDescent="0.2">
      <c r="A535" s="301"/>
      <c r="B535" s="308"/>
      <c r="C535" s="309" t="s">
        <v>471</v>
      </c>
      <c r="D535" s="310"/>
      <c r="E535" s="311">
        <v>13</v>
      </c>
      <c r="F535" s="312"/>
      <c r="G535" s="313"/>
      <c r="H535" s="314"/>
      <c r="I535" s="306"/>
      <c r="J535" s="315"/>
      <c r="K535" s="306"/>
      <c r="M535" s="307">
        <v>13</v>
      </c>
      <c r="O535" s="292"/>
    </row>
    <row r="536" spans="1:80" x14ac:dyDescent="0.2">
      <c r="A536" s="293">
        <v>137</v>
      </c>
      <c r="B536" s="294" t="s">
        <v>766</v>
      </c>
      <c r="C536" s="295" t="s">
        <v>767</v>
      </c>
      <c r="D536" s="296" t="s">
        <v>389</v>
      </c>
      <c r="E536" s="297">
        <v>13</v>
      </c>
      <c r="F536" s="297">
        <v>0</v>
      </c>
      <c r="G536" s="298">
        <f>E536*F536</f>
        <v>0</v>
      </c>
      <c r="H536" s="299">
        <v>2.7999999999999998E-4</v>
      </c>
      <c r="I536" s="300">
        <f>E536*H536</f>
        <v>3.6399999999999996E-3</v>
      </c>
      <c r="J536" s="299">
        <v>0</v>
      </c>
      <c r="K536" s="300">
        <f>E536*J536</f>
        <v>0</v>
      </c>
      <c r="O536" s="292">
        <v>2</v>
      </c>
      <c r="AA536" s="261">
        <v>1</v>
      </c>
      <c r="AB536" s="261">
        <v>0</v>
      </c>
      <c r="AC536" s="261">
        <v>0</v>
      </c>
      <c r="AZ536" s="261">
        <v>2</v>
      </c>
      <c r="BA536" s="261">
        <f>IF(AZ536=1,G536,0)</f>
        <v>0</v>
      </c>
      <c r="BB536" s="261">
        <f>IF(AZ536=2,G536,0)</f>
        <v>0</v>
      </c>
      <c r="BC536" s="261">
        <f>IF(AZ536=3,G536,0)</f>
        <v>0</v>
      </c>
      <c r="BD536" s="261">
        <f>IF(AZ536=4,G536,0)</f>
        <v>0</v>
      </c>
      <c r="BE536" s="261">
        <f>IF(AZ536=5,G536,0)</f>
        <v>0</v>
      </c>
      <c r="CA536" s="292">
        <v>1</v>
      </c>
      <c r="CB536" s="292">
        <v>0</v>
      </c>
    </row>
    <row r="537" spans="1:80" x14ac:dyDescent="0.2">
      <c r="A537" s="301"/>
      <c r="B537" s="308"/>
      <c r="C537" s="309" t="s">
        <v>471</v>
      </c>
      <c r="D537" s="310"/>
      <c r="E537" s="311">
        <v>13</v>
      </c>
      <c r="F537" s="312"/>
      <c r="G537" s="313"/>
      <c r="H537" s="314"/>
      <c r="I537" s="306"/>
      <c r="J537" s="315"/>
      <c r="K537" s="306"/>
      <c r="M537" s="307">
        <v>13</v>
      </c>
      <c r="O537" s="292"/>
    </row>
    <row r="538" spans="1:80" x14ac:dyDescent="0.2">
      <c r="A538" s="293">
        <v>138</v>
      </c>
      <c r="B538" s="294" t="s">
        <v>768</v>
      </c>
      <c r="C538" s="295" t="s">
        <v>769</v>
      </c>
      <c r="D538" s="296" t="s">
        <v>389</v>
      </c>
      <c r="E538" s="297">
        <v>13</v>
      </c>
      <c r="F538" s="297">
        <v>0</v>
      </c>
      <c r="G538" s="298">
        <f>E538*F538</f>
        <v>0</v>
      </c>
      <c r="H538" s="299">
        <v>2.2700000000000001E-2</v>
      </c>
      <c r="I538" s="300">
        <f>E538*H538</f>
        <v>0.29510000000000003</v>
      </c>
      <c r="J538" s="299"/>
      <c r="K538" s="300">
        <f>E538*J538</f>
        <v>0</v>
      </c>
      <c r="O538" s="292">
        <v>2</v>
      </c>
      <c r="AA538" s="261">
        <v>3</v>
      </c>
      <c r="AB538" s="261">
        <v>7</v>
      </c>
      <c r="AC538" s="261" t="s">
        <v>768</v>
      </c>
      <c r="AZ538" s="261">
        <v>2</v>
      </c>
      <c r="BA538" s="261">
        <f>IF(AZ538=1,G538,0)</f>
        <v>0</v>
      </c>
      <c r="BB538" s="261">
        <f>IF(AZ538=2,G538,0)</f>
        <v>0</v>
      </c>
      <c r="BC538" s="261">
        <f>IF(AZ538=3,G538,0)</f>
        <v>0</v>
      </c>
      <c r="BD538" s="261">
        <f>IF(AZ538=4,G538,0)</f>
        <v>0</v>
      </c>
      <c r="BE538" s="261">
        <f>IF(AZ538=5,G538,0)</f>
        <v>0</v>
      </c>
      <c r="CA538" s="292">
        <v>3</v>
      </c>
      <c r="CB538" s="292">
        <v>7</v>
      </c>
    </row>
    <row r="539" spans="1:80" x14ac:dyDescent="0.2">
      <c r="A539" s="301"/>
      <c r="B539" s="302"/>
      <c r="C539" s="303" t="s">
        <v>770</v>
      </c>
      <c r="D539" s="304"/>
      <c r="E539" s="304"/>
      <c r="F539" s="304"/>
      <c r="G539" s="305"/>
      <c r="I539" s="306"/>
      <c r="K539" s="306"/>
      <c r="L539" s="307" t="s">
        <v>770</v>
      </c>
      <c r="O539" s="292">
        <v>3</v>
      </c>
    </row>
    <row r="540" spans="1:80" x14ac:dyDescent="0.2">
      <c r="A540" s="301"/>
      <c r="B540" s="302"/>
      <c r="C540" s="303" t="s">
        <v>771</v>
      </c>
      <c r="D540" s="304"/>
      <c r="E540" s="304"/>
      <c r="F540" s="304"/>
      <c r="G540" s="305"/>
      <c r="I540" s="306"/>
      <c r="K540" s="306"/>
      <c r="L540" s="307" t="s">
        <v>771</v>
      </c>
      <c r="O540" s="292">
        <v>3</v>
      </c>
    </row>
    <row r="541" spans="1:80" x14ac:dyDescent="0.2">
      <c r="A541" s="301"/>
      <c r="B541" s="302"/>
      <c r="C541" s="303" t="s">
        <v>521</v>
      </c>
      <c r="D541" s="304"/>
      <c r="E541" s="304"/>
      <c r="F541" s="304"/>
      <c r="G541" s="305"/>
      <c r="I541" s="306"/>
      <c r="K541" s="306"/>
      <c r="L541" s="307" t="s">
        <v>521</v>
      </c>
      <c r="O541" s="292">
        <v>3</v>
      </c>
    </row>
    <row r="542" spans="1:80" x14ac:dyDescent="0.2">
      <c r="A542" s="301"/>
      <c r="B542" s="308"/>
      <c r="C542" s="309" t="s">
        <v>471</v>
      </c>
      <c r="D542" s="310"/>
      <c r="E542" s="311">
        <v>13</v>
      </c>
      <c r="F542" s="312"/>
      <c r="G542" s="313"/>
      <c r="H542" s="314"/>
      <c r="I542" s="306"/>
      <c r="J542" s="315"/>
      <c r="K542" s="306"/>
      <c r="M542" s="307">
        <v>13</v>
      </c>
      <c r="O542" s="292"/>
    </row>
    <row r="543" spans="1:80" x14ac:dyDescent="0.2">
      <c r="A543" s="293">
        <v>139</v>
      </c>
      <c r="B543" s="294" t="s">
        <v>772</v>
      </c>
      <c r="C543" s="295" t="s">
        <v>773</v>
      </c>
      <c r="D543" s="296" t="s">
        <v>12</v>
      </c>
      <c r="E543" s="297"/>
      <c r="F543" s="297">
        <v>0</v>
      </c>
      <c r="G543" s="298">
        <f>E543*F543</f>
        <v>0</v>
      </c>
      <c r="H543" s="299">
        <v>0</v>
      </c>
      <c r="I543" s="300">
        <f>E543*H543</f>
        <v>0</v>
      </c>
      <c r="J543" s="299"/>
      <c r="K543" s="300">
        <f>E543*J543</f>
        <v>0</v>
      </c>
      <c r="O543" s="292">
        <v>2</v>
      </c>
      <c r="AA543" s="261">
        <v>7</v>
      </c>
      <c r="AB543" s="261">
        <v>1002</v>
      </c>
      <c r="AC543" s="261">
        <v>5</v>
      </c>
      <c r="AZ543" s="261">
        <v>2</v>
      </c>
      <c r="BA543" s="261">
        <f>IF(AZ543=1,G543,0)</f>
        <v>0</v>
      </c>
      <c r="BB543" s="261">
        <f>IF(AZ543=2,G543,0)</f>
        <v>0</v>
      </c>
      <c r="BC543" s="261">
        <f>IF(AZ543=3,G543,0)</f>
        <v>0</v>
      </c>
      <c r="BD543" s="261">
        <f>IF(AZ543=4,G543,0)</f>
        <v>0</v>
      </c>
      <c r="BE543" s="261">
        <f>IF(AZ543=5,G543,0)</f>
        <v>0</v>
      </c>
      <c r="CA543" s="292">
        <v>7</v>
      </c>
      <c r="CB543" s="292">
        <v>1002</v>
      </c>
    </row>
    <row r="544" spans="1:80" x14ac:dyDescent="0.2">
      <c r="A544" s="316"/>
      <c r="B544" s="317" t="s">
        <v>101</v>
      </c>
      <c r="C544" s="318" t="s">
        <v>762</v>
      </c>
      <c r="D544" s="319"/>
      <c r="E544" s="320"/>
      <c r="F544" s="321"/>
      <c r="G544" s="322">
        <f>SUM(G532:G543)</f>
        <v>0</v>
      </c>
      <c r="H544" s="323"/>
      <c r="I544" s="324">
        <f>SUM(I532:I543)</f>
        <v>0.29874000000000001</v>
      </c>
      <c r="J544" s="323"/>
      <c r="K544" s="324">
        <f>SUM(K532:K543)</f>
        <v>0</v>
      </c>
      <c r="O544" s="292">
        <v>4</v>
      </c>
      <c r="BA544" s="325">
        <f>SUM(BA532:BA543)</f>
        <v>0</v>
      </c>
      <c r="BB544" s="325">
        <f>SUM(BB532:BB543)</f>
        <v>0</v>
      </c>
      <c r="BC544" s="325">
        <f>SUM(BC532:BC543)</f>
        <v>0</v>
      </c>
      <c r="BD544" s="325">
        <f>SUM(BD532:BD543)</f>
        <v>0</v>
      </c>
      <c r="BE544" s="325">
        <f>SUM(BE532:BE543)</f>
        <v>0</v>
      </c>
    </row>
    <row r="545" spans="1:80" x14ac:dyDescent="0.2">
      <c r="A545" s="282" t="s">
        <v>97</v>
      </c>
      <c r="B545" s="283" t="s">
        <v>774</v>
      </c>
      <c r="C545" s="284" t="s">
        <v>775</v>
      </c>
      <c r="D545" s="285"/>
      <c r="E545" s="286"/>
      <c r="F545" s="286"/>
      <c r="G545" s="287"/>
      <c r="H545" s="288"/>
      <c r="I545" s="289"/>
      <c r="J545" s="290"/>
      <c r="K545" s="291"/>
      <c r="O545" s="292">
        <v>1</v>
      </c>
    </row>
    <row r="546" spans="1:80" x14ac:dyDescent="0.2">
      <c r="A546" s="293">
        <v>140</v>
      </c>
      <c r="B546" s="294" t="s">
        <v>777</v>
      </c>
      <c r="C546" s="295" t="s">
        <v>778</v>
      </c>
      <c r="D546" s="296" t="s">
        <v>389</v>
      </c>
      <c r="E546" s="297">
        <v>1</v>
      </c>
      <c r="F546" s="297">
        <v>0</v>
      </c>
      <c r="G546" s="298">
        <f>E546*F546</f>
        <v>0</v>
      </c>
      <c r="H546" s="299">
        <v>7.3999999999999999E-4</v>
      </c>
      <c r="I546" s="300">
        <f>E546*H546</f>
        <v>7.3999999999999999E-4</v>
      </c>
      <c r="J546" s="299">
        <v>0</v>
      </c>
      <c r="K546" s="300">
        <f>E546*J546</f>
        <v>0</v>
      </c>
      <c r="O546" s="292">
        <v>2</v>
      </c>
      <c r="AA546" s="261">
        <v>1</v>
      </c>
      <c r="AB546" s="261">
        <v>7</v>
      </c>
      <c r="AC546" s="261">
        <v>7</v>
      </c>
      <c r="AZ546" s="261">
        <v>2</v>
      </c>
      <c r="BA546" s="261">
        <f>IF(AZ546=1,G546,0)</f>
        <v>0</v>
      </c>
      <c r="BB546" s="261">
        <f>IF(AZ546=2,G546,0)</f>
        <v>0</v>
      </c>
      <c r="BC546" s="261">
        <f>IF(AZ546=3,G546,0)</f>
        <v>0</v>
      </c>
      <c r="BD546" s="261">
        <f>IF(AZ546=4,G546,0)</f>
        <v>0</v>
      </c>
      <c r="BE546" s="261">
        <f>IF(AZ546=5,G546,0)</f>
        <v>0</v>
      </c>
      <c r="CA546" s="292">
        <v>1</v>
      </c>
      <c r="CB546" s="292">
        <v>7</v>
      </c>
    </row>
    <row r="547" spans="1:80" x14ac:dyDescent="0.2">
      <c r="A547" s="301"/>
      <c r="B547" s="302"/>
      <c r="C547" s="303" t="s">
        <v>779</v>
      </c>
      <c r="D547" s="304"/>
      <c r="E547" s="304"/>
      <c r="F547" s="304"/>
      <c r="G547" s="305"/>
      <c r="I547" s="306"/>
      <c r="K547" s="306"/>
      <c r="L547" s="307" t="s">
        <v>779</v>
      </c>
      <c r="O547" s="292">
        <v>3</v>
      </c>
    </row>
    <row r="548" spans="1:80" x14ac:dyDescent="0.2">
      <c r="A548" s="301"/>
      <c r="B548" s="308"/>
      <c r="C548" s="309" t="s">
        <v>98</v>
      </c>
      <c r="D548" s="310"/>
      <c r="E548" s="311">
        <v>1</v>
      </c>
      <c r="F548" s="312"/>
      <c r="G548" s="313"/>
      <c r="H548" s="314"/>
      <c r="I548" s="306"/>
      <c r="J548" s="315"/>
      <c r="K548" s="306"/>
      <c r="M548" s="307">
        <v>1</v>
      </c>
      <c r="O548" s="292"/>
    </row>
    <row r="549" spans="1:80" x14ac:dyDescent="0.2">
      <c r="A549" s="293">
        <v>141</v>
      </c>
      <c r="B549" s="294" t="s">
        <v>780</v>
      </c>
      <c r="C549" s="295" t="s">
        <v>781</v>
      </c>
      <c r="D549" s="296" t="s">
        <v>782</v>
      </c>
      <c r="E549" s="297">
        <v>190</v>
      </c>
      <c r="F549" s="297">
        <v>0</v>
      </c>
      <c r="G549" s="298">
        <f>E549*F549</f>
        <v>0</v>
      </c>
      <c r="H549" s="299">
        <v>5.0000000000000002E-5</v>
      </c>
      <c r="I549" s="300">
        <f>E549*H549</f>
        <v>9.4999999999999998E-3</v>
      </c>
      <c r="J549" s="299">
        <v>-1E-3</v>
      </c>
      <c r="K549" s="300">
        <f>E549*J549</f>
        <v>-0.19</v>
      </c>
      <c r="O549" s="292">
        <v>2</v>
      </c>
      <c r="AA549" s="261">
        <v>1</v>
      </c>
      <c r="AB549" s="261">
        <v>7</v>
      </c>
      <c r="AC549" s="261">
        <v>7</v>
      </c>
      <c r="AZ549" s="261">
        <v>2</v>
      </c>
      <c r="BA549" s="261">
        <f>IF(AZ549=1,G549,0)</f>
        <v>0</v>
      </c>
      <c r="BB549" s="261">
        <f>IF(AZ549=2,G549,0)</f>
        <v>0</v>
      </c>
      <c r="BC549" s="261">
        <f>IF(AZ549=3,G549,0)</f>
        <v>0</v>
      </c>
      <c r="BD549" s="261">
        <f>IF(AZ549=4,G549,0)</f>
        <v>0</v>
      </c>
      <c r="BE549" s="261">
        <f>IF(AZ549=5,G549,0)</f>
        <v>0</v>
      </c>
      <c r="CA549" s="292">
        <v>1</v>
      </c>
      <c r="CB549" s="292">
        <v>7</v>
      </c>
    </row>
    <row r="550" spans="1:80" x14ac:dyDescent="0.2">
      <c r="A550" s="301"/>
      <c r="B550" s="302"/>
      <c r="C550" s="303" t="s">
        <v>783</v>
      </c>
      <c r="D550" s="304"/>
      <c r="E550" s="304"/>
      <c r="F550" s="304"/>
      <c r="G550" s="305"/>
      <c r="I550" s="306"/>
      <c r="K550" s="306"/>
      <c r="L550" s="307" t="s">
        <v>783</v>
      </c>
      <c r="O550" s="292">
        <v>3</v>
      </c>
    </row>
    <row r="551" spans="1:80" x14ac:dyDescent="0.2">
      <c r="A551" s="301"/>
      <c r="B551" s="302"/>
      <c r="C551" s="303" t="s">
        <v>784</v>
      </c>
      <c r="D551" s="304"/>
      <c r="E551" s="304"/>
      <c r="F551" s="304"/>
      <c r="G551" s="305"/>
      <c r="I551" s="306"/>
      <c r="K551" s="306"/>
      <c r="L551" s="307" t="s">
        <v>784</v>
      </c>
      <c r="O551" s="292">
        <v>3</v>
      </c>
    </row>
    <row r="552" spans="1:80" x14ac:dyDescent="0.2">
      <c r="A552" s="301"/>
      <c r="B552" s="308"/>
      <c r="C552" s="309" t="s">
        <v>785</v>
      </c>
      <c r="D552" s="310"/>
      <c r="E552" s="311">
        <v>85</v>
      </c>
      <c r="F552" s="312"/>
      <c r="G552" s="313"/>
      <c r="H552" s="314"/>
      <c r="I552" s="306"/>
      <c r="J552" s="315"/>
      <c r="K552" s="306"/>
      <c r="M552" s="307" t="s">
        <v>785</v>
      </c>
      <c r="O552" s="292"/>
    </row>
    <row r="553" spans="1:80" x14ac:dyDescent="0.2">
      <c r="A553" s="301"/>
      <c r="B553" s="308"/>
      <c r="C553" s="309" t="s">
        <v>786</v>
      </c>
      <c r="D553" s="310"/>
      <c r="E553" s="311">
        <v>15</v>
      </c>
      <c r="F553" s="312"/>
      <c r="G553" s="313"/>
      <c r="H553" s="314"/>
      <c r="I553" s="306"/>
      <c r="J553" s="315"/>
      <c r="K553" s="306"/>
      <c r="M553" s="307" t="s">
        <v>786</v>
      </c>
      <c r="O553" s="292"/>
    </row>
    <row r="554" spans="1:80" x14ac:dyDescent="0.2">
      <c r="A554" s="301"/>
      <c r="B554" s="308"/>
      <c r="C554" s="309" t="s">
        <v>787</v>
      </c>
      <c r="D554" s="310"/>
      <c r="E554" s="311">
        <v>40</v>
      </c>
      <c r="F554" s="312"/>
      <c r="G554" s="313"/>
      <c r="H554" s="314"/>
      <c r="I554" s="306"/>
      <c r="J554" s="315"/>
      <c r="K554" s="306"/>
      <c r="M554" s="307" t="s">
        <v>787</v>
      </c>
      <c r="O554" s="292"/>
    </row>
    <row r="555" spans="1:80" x14ac:dyDescent="0.2">
      <c r="A555" s="301"/>
      <c r="B555" s="308"/>
      <c r="C555" s="309" t="s">
        <v>788</v>
      </c>
      <c r="D555" s="310"/>
      <c r="E555" s="311">
        <v>50</v>
      </c>
      <c r="F555" s="312"/>
      <c r="G555" s="313"/>
      <c r="H555" s="314"/>
      <c r="I555" s="306"/>
      <c r="J555" s="315"/>
      <c r="K555" s="306"/>
      <c r="M555" s="307" t="s">
        <v>788</v>
      </c>
      <c r="O555" s="292"/>
    </row>
    <row r="556" spans="1:80" x14ac:dyDescent="0.2">
      <c r="A556" s="293">
        <v>142</v>
      </c>
      <c r="B556" s="294" t="s">
        <v>789</v>
      </c>
      <c r="C556" s="295" t="s">
        <v>790</v>
      </c>
      <c r="D556" s="296" t="s">
        <v>782</v>
      </c>
      <c r="E556" s="297">
        <v>350</v>
      </c>
      <c r="F556" s="297">
        <v>0</v>
      </c>
      <c r="G556" s="298">
        <f>E556*F556</f>
        <v>0</v>
      </c>
      <c r="H556" s="299">
        <v>5.0000000000000002E-5</v>
      </c>
      <c r="I556" s="300">
        <f>E556*H556</f>
        <v>1.7500000000000002E-2</v>
      </c>
      <c r="J556" s="299">
        <v>-1E-3</v>
      </c>
      <c r="K556" s="300">
        <f>E556*J556</f>
        <v>-0.35000000000000003</v>
      </c>
      <c r="O556" s="292">
        <v>2</v>
      </c>
      <c r="AA556" s="261">
        <v>1</v>
      </c>
      <c r="AB556" s="261">
        <v>7</v>
      </c>
      <c r="AC556" s="261">
        <v>7</v>
      </c>
      <c r="AZ556" s="261">
        <v>2</v>
      </c>
      <c r="BA556" s="261">
        <f>IF(AZ556=1,G556,0)</f>
        <v>0</v>
      </c>
      <c r="BB556" s="261">
        <f>IF(AZ556=2,G556,0)</f>
        <v>0</v>
      </c>
      <c r="BC556" s="261">
        <f>IF(AZ556=3,G556,0)</f>
        <v>0</v>
      </c>
      <c r="BD556" s="261">
        <f>IF(AZ556=4,G556,0)</f>
        <v>0</v>
      </c>
      <c r="BE556" s="261">
        <f>IF(AZ556=5,G556,0)</f>
        <v>0</v>
      </c>
      <c r="CA556" s="292">
        <v>1</v>
      </c>
      <c r="CB556" s="292">
        <v>7</v>
      </c>
    </row>
    <row r="557" spans="1:80" x14ac:dyDescent="0.2">
      <c r="A557" s="301"/>
      <c r="B557" s="308"/>
      <c r="C557" s="309" t="s">
        <v>791</v>
      </c>
      <c r="D557" s="310"/>
      <c r="E557" s="311">
        <v>250</v>
      </c>
      <c r="F557" s="312"/>
      <c r="G557" s="313"/>
      <c r="H557" s="314"/>
      <c r="I557" s="306"/>
      <c r="J557" s="315"/>
      <c r="K557" s="306"/>
      <c r="M557" s="307" t="s">
        <v>791</v>
      </c>
      <c r="O557" s="292"/>
    </row>
    <row r="558" spans="1:80" x14ac:dyDescent="0.2">
      <c r="A558" s="301"/>
      <c r="B558" s="308"/>
      <c r="C558" s="309" t="s">
        <v>792</v>
      </c>
      <c r="D558" s="310"/>
      <c r="E558" s="311">
        <v>100</v>
      </c>
      <c r="F558" s="312"/>
      <c r="G558" s="313"/>
      <c r="H558" s="314"/>
      <c r="I558" s="306"/>
      <c r="J558" s="315"/>
      <c r="K558" s="306"/>
      <c r="M558" s="307" t="s">
        <v>792</v>
      </c>
      <c r="O558" s="292"/>
    </row>
    <row r="559" spans="1:80" x14ac:dyDescent="0.2">
      <c r="A559" s="316"/>
      <c r="B559" s="317" t="s">
        <v>101</v>
      </c>
      <c r="C559" s="318" t="s">
        <v>776</v>
      </c>
      <c r="D559" s="319"/>
      <c r="E559" s="320"/>
      <c r="F559" s="321"/>
      <c r="G559" s="322">
        <f>SUM(G545:G558)</f>
        <v>0</v>
      </c>
      <c r="H559" s="323"/>
      <c r="I559" s="324">
        <f>SUM(I545:I558)</f>
        <v>2.7740000000000001E-2</v>
      </c>
      <c r="J559" s="323"/>
      <c r="K559" s="324">
        <f>SUM(K545:K558)</f>
        <v>-0.54</v>
      </c>
      <c r="O559" s="292">
        <v>4</v>
      </c>
      <c r="BA559" s="325">
        <f>SUM(BA545:BA558)</f>
        <v>0</v>
      </c>
      <c r="BB559" s="325">
        <f>SUM(BB545:BB558)</f>
        <v>0</v>
      </c>
      <c r="BC559" s="325">
        <f>SUM(BC545:BC558)</f>
        <v>0</v>
      </c>
      <c r="BD559" s="325">
        <f>SUM(BD545:BD558)</f>
        <v>0</v>
      </c>
      <c r="BE559" s="325">
        <f>SUM(BE545:BE558)</f>
        <v>0</v>
      </c>
    </row>
    <row r="560" spans="1:80" x14ac:dyDescent="0.2">
      <c r="A560" s="282" t="s">
        <v>97</v>
      </c>
      <c r="B560" s="283" t="s">
        <v>793</v>
      </c>
      <c r="C560" s="284" t="s">
        <v>794</v>
      </c>
      <c r="D560" s="285"/>
      <c r="E560" s="286"/>
      <c r="F560" s="286"/>
      <c r="G560" s="287"/>
      <c r="H560" s="288"/>
      <c r="I560" s="289"/>
      <c r="J560" s="290"/>
      <c r="K560" s="291"/>
      <c r="O560" s="292">
        <v>1</v>
      </c>
    </row>
    <row r="561" spans="1:80" x14ac:dyDescent="0.2">
      <c r="A561" s="293">
        <v>143</v>
      </c>
      <c r="B561" s="294" t="s">
        <v>796</v>
      </c>
      <c r="C561" s="295" t="s">
        <v>797</v>
      </c>
      <c r="D561" s="296" t="s">
        <v>191</v>
      </c>
      <c r="E561" s="297">
        <v>4187.0538999999999</v>
      </c>
      <c r="F561" s="297">
        <v>0</v>
      </c>
      <c r="G561" s="298">
        <f>E561*F561</f>
        <v>0</v>
      </c>
      <c r="H561" s="299">
        <v>2.9999999999999997E-4</v>
      </c>
      <c r="I561" s="300">
        <f>E561*H561</f>
        <v>1.2561161699999999</v>
      </c>
      <c r="J561" s="299">
        <v>0</v>
      </c>
      <c r="K561" s="300">
        <f>E561*J561</f>
        <v>0</v>
      </c>
      <c r="O561" s="292">
        <v>2</v>
      </c>
      <c r="AA561" s="261">
        <v>1</v>
      </c>
      <c r="AB561" s="261">
        <v>7</v>
      </c>
      <c r="AC561" s="261">
        <v>7</v>
      </c>
      <c r="AZ561" s="261">
        <v>2</v>
      </c>
      <c r="BA561" s="261">
        <f>IF(AZ561=1,G561,0)</f>
        <v>0</v>
      </c>
      <c r="BB561" s="261">
        <f>IF(AZ561=2,G561,0)</f>
        <v>0</v>
      </c>
      <c r="BC561" s="261">
        <f>IF(AZ561=3,G561,0)</f>
        <v>0</v>
      </c>
      <c r="BD561" s="261">
        <f>IF(AZ561=4,G561,0)</f>
        <v>0</v>
      </c>
      <c r="BE561" s="261">
        <f>IF(AZ561=5,G561,0)</f>
        <v>0</v>
      </c>
      <c r="CA561" s="292">
        <v>1</v>
      </c>
      <c r="CB561" s="292">
        <v>7</v>
      </c>
    </row>
    <row r="562" spans="1:80" x14ac:dyDescent="0.2">
      <c r="A562" s="301"/>
      <c r="B562" s="302"/>
      <c r="C562" s="303"/>
      <c r="D562" s="304"/>
      <c r="E562" s="304"/>
      <c r="F562" s="304"/>
      <c r="G562" s="305"/>
      <c r="I562" s="306"/>
      <c r="K562" s="306"/>
      <c r="L562" s="307"/>
      <c r="O562" s="292">
        <v>3</v>
      </c>
    </row>
    <row r="563" spans="1:80" x14ac:dyDescent="0.2">
      <c r="A563" s="301"/>
      <c r="B563" s="308"/>
      <c r="C563" s="309" t="s">
        <v>798</v>
      </c>
      <c r="D563" s="310"/>
      <c r="E563" s="311">
        <v>1417.4770000000001</v>
      </c>
      <c r="F563" s="312"/>
      <c r="G563" s="313"/>
      <c r="H563" s="314"/>
      <c r="I563" s="306"/>
      <c r="J563" s="315"/>
      <c r="K563" s="306"/>
      <c r="M563" s="307" t="s">
        <v>798</v>
      </c>
      <c r="O563" s="292"/>
    </row>
    <row r="564" spans="1:80" x14ac:dyDescent="0.2">
      <c r="A564" s="301"/>
      <c r="B564" s="308"/>
      <c r="C564" s="309" t="s">
        <v>799</v>
      </c>
      <c r="D564" s="310"/>
      <c r="E564" s="311">
        <v>1771.8462</v>
      </c>
      <c r="F564" s="312"/>
      <c r="G564" s="313"/>
      <c r="H564" s="314"/>
      <c r="I564" s="306"/>
      <c r="J564" s="315"/>
      <c r="K564" s="306"/>
      <c r="M564" s="307" t="s">
        <v>799</v>
      </c>
      <c r="O564" s="292"/>
    </row>
    <row r="565" spans="1:80" x14ac:dyDescent="0.2">
      <c r="A565" s="301"/>
      <c r="B565" s="308"/>
      <c r="C565" s="309" t="s">
        <v>800</v>
      </c>
      <c r="D565" s="310"/>
      <c r="E565" s="311">
        <v>442.9615</v>
      </c>
      <c r="F565" s="312"/>
      <c r="G565" s="313"/>
      <c r="H565" s="314"/>
      <c r="I565" s="306"/>
      <c r="J565" s="315"/>
      <c r="K565" s="306"/>
      <c r="M565" s="307" t="s">
        <v>800</v>
      </c>
      <c r="O565" s="292"/>
    </row>
    <row r="566" spans="1:80" x14ac:dyDescent="0.2">
      <c r="A566" s="301"/>
      <c r="B566" s="308"/>
      <c r="C566" s="309" t="s">
        <v>801</v>
      </c>
      <c r="D566" s="310"/>
      <c r="E566" s="311">
        <v>354.36919999999998</v>
      </c>
      <c r="F566" s="312"/>
      <c r="G566" s="313"/>
      <c r="H566" s="314"/>
      <c r="I566" s="306"/>
      <c r="J566" s="315"/>
      <c r="K566" s="306"/>
      <c r="M566" s="307" t="s">
        <v>801</v>
      </c>
      <c r="O566" s="292"/>
    </row>
    <row r="567" spans="1:80" x14ac:dyDescent="0.2">
      <c r="A567" s="301"/>
      <c r="B567" s="308"/>
      <c r="C567" s="309" t="s">
        <v>802</v>
      </c>
      <c r="D567" s="310"/>
      <c r="E567" s="311">
        <v>20.8</v>
      </c>
      <c r="F567" s="312"/>
      <c r="G567" s="313"/>
      <c r="H567" s="314"/>
      <c r="I567" s="306"/>
      <c r="J567" s="315"/>
      <c r="K567" s="306"/>
      <c r="M567" s="307" t="s">
        <v>802</v>
      </c>
      <c r="O567" s="292"/>
    </row>
    <row r="568" spans="1:80" x14ac:dyDescent="0.2">
      <c r="A568" s="301"/>
      <c r="B568" s="308"/>
      <c r="C568" s="309" t="s">
        <v>803</v>
      </c>
      <c r="D568" s="310"/>
      <c r="E568" s="311">
        <v>36</v>
      </c>
      <c r="F568" s="312"/>
      <c r="G568" s="313"/>
      <c r="H568" s="314"/>
      <c r="I568" s="306"/>
      <c r="J568" s="315"/>
      <c r="K568" s="306"/>
      <c r="M568" s="307" t="s">
        <v>803</v>
      </c>
      <c r="O568" s="292"/>
    </row>
    <row r="569" spans="1:80" x14ac:dyDescent="0.2">
      <c r="A569" s="301"/>
      <c r="B569" s="308"/>
      <c r="C569" s="309" t="s">
        <v>804</v>
      </c>
      <c r="D569" s="310"/>
      <c r="E569" s="311">
        <v>40.799999999999997</v>
      </c>
      <c r="F569" s="312"/>
      <c r="G569" s="313"/>
      <c r="H569" s="314"/>
      <c r="I569" s="306"/>
      <c r="J569" s="315"/>
      <c r="K569" s="306"/>
      <c r="M569" s="307" t="s">
        <v>804</v>
      </c>
      <c r="O569" s="292"/>
    </row>
    <row r="570" spans="1:80" x14ac:dyDescent="0.2">
      <c r="A570" s="301"/>
      <c r="B570" s="308"/>
      <c r="C570" s="309" t="s">
        <v>805</v>
      </c>
      <c r="D570" s="310"/>
      <c r="E570" s="311">
        <v>19.2</v>
      </c>
      <c r="F570" s="312"/>
      <c r="G570" s="313"/>
      <c r="H570" s="314"/>
      <c r="I570" s="306"/>
      <c r="J570" s="315"/>
      <c r="K570" s="306"/>
      <c r="M570" s="307" t="s">
        <v>805</v>
      </c>
      <c r="O570" s="292"/>
    </row>
    <row r="571" spans="1:80" x14ac:dyDescent="0.2">
      <c r="A571" s="301"/>
      <c r="B571" s="308"/>
      <c r="C571" s="309" t="s">
        <v>806</v>
      </c>
      <c r="D571" s="310"/>
      <c r="E571" s="311">
        <v>83.6</v>
      </c>
      <c r="F571" s="312"/>
      <c r="G571" s="313"/>
      <c r="H571" s="314"/>
      <c r="I571" s="306"/>
      <c r="J571" s="315"/>
      <c r="K571" s="306"/>
      <c r="M571" s="307" t="s">
        <v>806</v>
      </c>
      <c r="O571" s="292"/>
    </row>
    <row r="572" spans="1:80" x14ac:dyDescent="0.2">
      <c r="A572" s="316"/>
      <c r="B572" s="317" t="s">
        <v>101</v>
      </c>
      <c r="C572" s="318" t="s">
        <v>795</v>
      </c>
      <c r="D572" s="319"/>
      <c r="E572" s="320"/>
      <c r="F572" s="321"/>
      <c r="G572" s="322">
        <f>SUM(G560:G571)</f>
        <v>0</v>
      </c>
      <c r="H572" s="323"/>
      <c r="I572" s="324">
        <f>SUM(I560:I571)</f>
        <v>1.2561161699999999</v>
      </c>
      <c r="J572" s="323"/>
      <c r="K572" s="324">
        <f>SUM(K560:K571)</f>
        <v>0</v>
      </c>
      <c r="O572" s="292">
        <v>4</v>
      </c>
      <c r="BA572" s="325">
        <f>SUM(BA560:BA571)</f>
        <v>0</v>
      </c>
      <c r="BB572" s="325">
        <f>SUM(BB560:BB571)</f>
        <v>0</v>
      </c>
      <c r="BC572" s="325">
        <f>SUM(BC560:BC571)</f>
        <v>0</v>
      </c>
      <c r="BD572" s="325">
        <f>SUM(BD560:BD571)</f>
        <v>0</v>
      </c>
      <c r="BE572" s="325">
        <f>SUM(BE560:BE571)</f>
        <v>0</v>
      </c>
    </row>
    <row r="573" spans="1:80" x14ac:dyDescent="0.2">
      <c r="A573" s="282" t="s">
        <v>97</v>
      </c>
      <c r="B573" s="283" t="s">
        <v>807</v>
      </c>
      <c r="C573" s="284" t="s">
        <v>808</v>
      </c>
      <c r="D573" s="285"/>
      <c r="E573" s="286"/>
      <c r="F573" s="286"/>
      <c r="G573" s="287"/>
      <c r="H573" s="288"/>
      <c r="I573" s="289"/>
      <c r="J573" s="290"/>
      <c r="K573" s="291"/>
      <c r="O573" s="292">
        <v>1</v>
      </c>
    </row>
    <row r="574" spans="1:80" x14ac:dyDescent="0.2">
      <c r="A574" s="293">
        <v>144</v>
      </c>
      <c r="B574" s="294" t="s">
        <v>810</v>
      </c>
      <c r="C574" s="295" t="s">
        <v>811</v>
      </c>
      <c r="D574" s="296" t="s">
        <v>812</v>
      </c>
      <c r="E574" s="297">
        <v>40</v>
      </c>
      <c r="F574" s="297">
        <v>0</v>
      </c>
      <c r="G574" s="298">
        <f>E574*F574</f>
        <v>0</v>
      </c>
      <c r="H574" s="299"/>
      <c r="I574" s="300">
        <f>E574*H574</f>
        <v>0</v>
      </c>
      <c r="J574" s="299"/>
      <c r="K574" s="300">
        <f>E574*J574</f>
        <v>0</v>
      </c>
      <c r="O574" s="292">
        <v>2</v>
      </c>
      <c r="AA574" s="261">
        <v>6</v>
      </c>
      <c r="AB574" s="261">
        <v>9</v>
      </c>
      <c r="AC574" s="261">
        <v>180456171100</v>
      </c>
      <c r="AZ574" s="261">
        <v>4</v>
      </c>
      <c r="BA574" s="261">
        <f>IF(AZ574=1,G574,0)</f>
        <v>0</v>
      </c>
      <c r="BB574" s="261">
        <f>IF(AZ574=2,G574,0)</f>
        <v>0</v>
      </c>
      <c r="BC574" s="261">
        <f>IF(AZ574=3,G574,0)</f>
        <v>0</v>
      </c>
      <c r="BD574" s="261">
        <f>IF(AZ574=4,G574,0)</f>
        <v>0</v>
      </c>
      <c r="BE574" s="261">
        <f>IF(AZ574=5,G574,0)</f>
        <v>0</v>
      </c>
      <c r="CA574" s="292">
        <v>6</v>
      </c>
      <c r="CB574" s="292">
        <v>9</v>
      </c>
    </row>
    <row r="575" spans="1:80" x14ac:dyDescent="0.2">
      <c r="A575" s="301"/>
      <c r="B575" s="308"/>
      <c r="C575" s="309" t="s">
        <v>370</v>
      </c>
      <c r="D575" s="310"/>
      <c r="E575" s="311">
        <v>40</v>
      </c>
      <c r="F575" s="312"/>
      <c r="G575" s="313"/>
      <c r="H575" s="314"/>
      <c r="I575" s="306"/>
      <c r="J575" s="315"/>
      <c r="K575" s="306"/>
      <c r="M575" s="307">
        <v>40</v>
      </c>
      <c r="O575" s="292"/>
    </row>
    <row r="576" spans="1:80" x14ac:dyDescent="0.2">
      <c r="A576" s="316"/>
      <c r="B576" s="317" t="s">
        <v>101</v>
      </c>
      <c r="C576" s="318" t="s">
        <v>809</v>
      </c>
      <c r="D576" s="319"/>
      <c r="E576" s="320"/>
      <c r="F576" s="321"/>
      <c r="G576" s="322">
        <f>SUM(G573:G575)</f>
        <v>0</v>
      </c>
      <c r="H576" s="323"/>
      <c r="I576" s="324">
        <f>SUM(I573:I575)</f>
        <v>0</v>
      </c>
      <c r="J576" s="323"/>
      <c r="K576" s="324">
        <f>SUM(K573:K575)</f>
        <v>0</v>
      </c>
      <c r="O576" s="292">
        <v>4</v>
      </c>
      <c r="BA576" s="325">
        <f>SUM(BA573:BA575)</f>
        <v>0</v>
      </c>
      <c r="BB576" s="325">
        <f>SUM(BB573:BB575)</f>
        <v>0</v>
      </c>
      <c r="BC576" s="325">
        <f>SUM(BC573:BC575)</f>
        <v>0</v>
      </c>
      <c r="BD576" s="325">
        <f>SUM(BD573:BD575)</f>
        <v>0</v>
      </c>
      <c r="BE576" s="325">
        <f>SUM(BE573:BE575)</f>
        <v>0</v>
      </c>
    </row>
    <row r="577" spans="1:80" x14ac:dyDescent="0.2">
      <c r="A577" s="282" t="s">
        <v>97</v>
      </c>
      <c r="B577" s="283" t="s">
        <v>813</v>
      </c>
      <c r="C577" s="284" t="s">
        <v>814</v>
      </c>
      <c r="D577" s="285"/>
      <c r="E577" s="286"/>
      <c r="F577" s="286"/>
      <c r="G577" s="287"/>
      <c r="H577" s="288"/>
      <c r="I577" s="289"/>
      <c r="J577" s="290"/>
      <c r="K577" s="291"/>
      <c r="O577" s="292">
        <v>1</v>
      </c>
    </row>
    <row r="578" spans="1:80" x14ac:dyDescent="0.2">
      <c r="A578" s="293">
        <v>145</v>
      </c>
      <c r="B578" s="294" t="s">
        <v>816</v>
      </c>
      <c r="C578" s="295" t="s">
        <v>817</v>
      </c>
      <c r="D578" s="296" t="s">
        <v>389</v>
      </c>
      <c r="E578" s="297">
        <v>5</v>
      </c>
      <c r="F578" s="297">
        <v>0</v>
      </c>
      <c r="G578" s="298">
        <f>E578*F578</f>
        <v>0</v>
      </c>
      <c r="H578" s="299">
        <v>2.97E-3</v>
      </c>
      <c r="I578" s="300">
        <f>E578*H578</f>
        <v>1.485E-2</v>
      </c>
      <c r="J578" s="299">
        <v>0</v>
      </c>
      <c r="K578" s="300">
        <f>E578*J578</f>
        <v>0</v>
      </c>
      <c r="O578" s="292">
        <v>2</v>
      </c>
      <c r="AA578" s="261">
        <v>1</v>
      </c>
      <c r="AB578" s="261">
        <v>0</v>
      </c>
      <c r="AC578" s="261">
        <v>0</v>
      </c>
      <c r="AZ578" s="261">
        <v>4</v>
      </c>
      <c r="BA578" s="261">
        <f>IF(AZ578=1,G578,0)</f>
        <v>0</v>
      </c>
      <c r="BB578" s="261">
        <f>IF(AZ578=2,G578,0)</f>
        <v>0</v>
      </c>
      <c r="BC578" s="261">
        <f>IF(AZ578=3,G578,0)</f>
        <v>0</v>
      </c>
      <c r="BD578" s="261">
        <f>IF(AZ578=4,G578,0)</f>
        <v>0</v>
      </c>
      <c r="BE578" s="261">
        <f>IF(AZ578=5,G578,0)</f>
        <v>0</v>
      </c>
      <c r="CA578" s="292">
        <v>1</v>
      </c>
      <c r="CB578" s="292">
        <v>0</v>
      </c>
    </row>
    <row r="579" spans="1:80" x14ac:dyDescent="0.2">
      <c r="A579" s="301"/>
      <c r="B579" s="302"/>
      <c r="C579" s="303" t="s">
        <v>818</v>
      </c>
      <c r="D579" s="304"/>
      <c r="E579" s="304"/>
      <c r="F579" s="304"/>
      <c r="G579" s="305"/>
      <c r="I579" s="306"/>
      <c r="K579" s="306"/>
      <c r="L579" s="307" t="s">
        <v>818</v>
      </c>
      <c r="O579" s="292">
        <v>3</v>
      </c>
    </row>
    <row r="580" spans="1:80" x14ac:dyDescent="0.2">
      <c r="A580" s="301"/>
      <c r="B580" s="302"/>
      <c r="C580" s="303" t="s">
        <v>819</v>
      </c>
      <c r="D580" s="304"/>
      <c r="E580" s="304"/>
      <c r="F580" s="304"/>
      <c r="G580" s="305"/>
      <c r="I580" s="306"/>
      <c r="K580" s="306"/>
      <c r="L580" s="307" t="s">
        <v>819</v>
      </c>
      <c r="O580" s="292">
        <v>3</v>
      </c>
    </row>
    <row r="581" spans="1:80" x14ac:dyDescent="0.2">
      <c r="A581" s="301"/>
      <c r="B581" s="302"/>
      <c r="C581" s="303" t="s">
        <v>820</v>
      </c>
      <c r="D581" s="304"/>
      <c r="E581" s="304"/>
      <c r="F581" s="304"/>
      <c r="G581" s="305"/>
      <c r="I581" s="306"/>
      <c r="K581" s="306"/>
      <c r="L581" s="307" t="s">
        <v>820</v>
      </c>
      <c r="O581" s="292">
        <v>3</v>
      </c>
    </row>
    <row r="582" spans="1:80" x14ac:dyDescent="0.2">
      <c r="A582" s="301"/>
      <c r="B582" s="302"/>
      <c r="C582" s="303" t="s">
        <v>821</v>
      </c>
      <c r="D582" s="304"/>
      <c r="E582" s="304"/>
      <c r="F582" s="304"/>
      <c r="G582" s="305"/>
      <c r="I582" s="306"/>
      <c r="K582" s="306"/>
      <c r="L582" s="307" t="s">
        <v>821</v>
      </c>
      <c r="O582" s="292">
        <v>3</v>
      </c>
    </row>
    <row r="583" spans="1:80" x14ac:dyDescent="0.2">
      <c r="A583" s="301"/>
      <c r="B583" s="308"/>
      <c r="C583" s="309" t="s">
        <v>822</v>
      </c>
      <c r="D583" s="310"/>
      <c r="E583" s="311">
        <v>5</v>
      </c>
      <c r="F583" s="312"/>
      <c r="G583" s="313"/>
      <c r="H583" s="314"/>
      <c r="I583" s="306"/>
      <c r="J583" s="315"/>
      <c r="K583" s="306"/>
      <c r="M583" s="307">
        <v>5</v>
      </c>
      <c r="O583" s="292"/>
    </row>
    <row r="584" spans="1:80" x14ac:dyDescent="0.2">
      <c r="A584" s="316"/>
      <c r="B584" s="317" t="s">
        <v>101</v>
      </c>
      <c r="C584" s="318" t="s">
        <v>815</v>
      </c>
      <c r="D584" s="319"/>
      <c r="E584" s="320"/>
      <c r="F584" s="321"/>
      <c r="G584" s="322">
        <f>SUM(G577:G583)</f>
        <v>0</v>
      </c>
      <c r="H584" s="323"/>
      <c r="I584" s="324">
        <f>SUM(I577:I583)</f>
        <v>1.485E-2</v>
      </c>
      <c r="J584" s="323"/>
      <c r="K584" s="324">
        <f>SUM(K577:K583)</f>
        <v>0</v>
      </c>
      <c r="O584" s="292">
        <v>4</v>
      </c>
      <c r="BA584" s="325">
        <f>SUM(BA577:BA583)</f>
        <v>0</v>
      </c>
      <c r="BB584" s="325">
        <f>SUM(BB577:BB583)</f>
        <v>0</v>
      </c>
      <c r="BC584" s="325">
        <f>SUM(BC577:BC583)</f>
        <v>0</v>
      </c>
      <c r="BD584" s="325">
        <f>SUM(BD577:BD583)</f>
        <v>0</v>
      </c>
      <c r="BE584" s="325">
        <f>SUM(BE577:BE583)</f>
        <v>0</v>
      </c>
    </row>
    <row r="585" spans="1:80" x14ac:dyDescent="0.2">
      <c r="A585" s="282" t="s">
        <v>97</v>
      </c>
      <c r="B585" s="283" t="s">
        <v>823</v>
      </c>
      <c r="C585" s="284" t="s">
        <v>824</v>
      </c>
      <c r="D585" s="285"/>
      <c r="E585" s="286"/>
      <c r="F585" s="286"/>
      <c r="G585" s="287"/>
      <c r="H585" s="288"/>
      <c r="I585" s="289"/>
      <c r="J585" s="290"/>
      <c r="K585" s="291"/>
      <c r="O585" s="292">
        <v>1</v>
      </c>
    </row>
    <row r="586" spans="1:80" x14ac:dyDescent="0.2">
      <c r="A586" s="293">
        <v>146</v>
      </c>
      <c r="B586" s="294" t="s">
        <v>826</v>
      </c>
      <c r="C586" s="295" t="s">
        <v>827</v>
      </c>
      <c r="D586" s="296" t="s">
        <v>198</v>
      </c>
      <c r="E586" s="297">
        <v>12.91</v>
      </c>
      <c r="F586" s="297">
        <v>0</v>
      </c>
      <c r="G586" s="298">
        <f>E586*F586</f>
        <v>0</v>
      </c>
      <c r="H586" s="299">
        <v>0</v>
      </c>
      <c r="I586" s="300">
        <f>E586*H586</f>
        <v>0</v>
      </c>
      <c r="J586" s="299">
        <v>0</v>
      </c>
      <c r="K586" s="300">
        <f>E586*J586</f>
        <v>0</v>
      </c>
      <c r="O586" s="292">
        <v>2</v>
      </c>
      <c r="AA586" s="261">
        <v>1</v>
      </c>
      <c r="AB586" s="261">
        <v>3</v>
      </c>
      <c r="AC586" s="261">
        <v>3</v>
      </c>
      <c r="AZ586" s="261">
        <v>1</v>
      </c>
      <c r="BA586" s="261">
        <f>IF(AZ586=1,G586,0)</f>
        <v>0</v>
      </c>
      <c r="BB586" s="261">
        <f>IF(AZ586=2,G586,0)</f>
        <v>0</v>
      </c>
      <c r="BC586" s="261">
        <f>IF(AZ586=3,G586,0)</f>
        <v>0</v>
      </c>
      <c r="BD586" s="261">
        <f>IF(AZ586=4,G586,0)</f>
        <v>0</v>
      </c>
      <c r="BE586" s="261">
        <f>IF(AZ586=5,G586,0)</f>
        <v>0</v>
      </c>
      <c r="CA586" s="292">
        <v>1</v>
      </c>
      <c r="CB586" s="292">
        <v>3</v>
      </c>
    </row>
    <row r="587" spans="1:80" x14ac:dyDescent="0.2">
      <c r="A587" s="301"/>
      <c r="B587" s="302"/>
      <c r="C587" s="303"/>
      <c r="D587" s="304"/>
      <c r="E587" s="304"/>
      <c r="F587" s="304"/>
      <c r="G587" s="305"/>
      <c r="I587" s="306"/>
      <c r="K587" s="306"/>
      <c r="L587" s="307"/>
      <c r="O587" s="292">
        <v>3</v>
      </c>
    </row>
    <row r="588" spans="1:80" x14ac:dyDescent="0.2">
      <c r="A588" s="301"/>
      <c r="B588" s="308"/>
      <c r="C588" s="309" t="s">
        <v>828</v>
      </c>
      <c r="D588" s="310"/>
      <c r="E588" s="311">
        <v>12.91</v>
      </c>
      <c r="F588" s="312"/>
      <c r="G588" s="313"/>
      <c r="H588" s="314"/>
      <c r="I588" s="306"/>
      <c r="J588" s="315"/>
      <c r="K588" s="306"/>
      <c r="M588" s="307" t="s">
        <v>828</v>
      </c>
      <c r="O588" s="292"/>
    </row>
    <row r="589" spans="1:80" x14ac:dyDescent="0.2">
      <c r="A589" s="293">
        <v>147</v>
      </c>
      <c r="B589" s="294" t="s">
        <v>829</v>
      </c>
      <c r="C589" s="295" t="s">
        <v>830</v>
      </c>
      <c r="D589" s="296" t="s">
        <v>198</v>
      </c>
      <c r="E589" s="297">
        <v>26.58</v>
      </c>
      <c r="F589" s="297">
        <v>0</v>
      </c>
      <c r="G589" s="298">
        <f>E589*F589</f>
        <v>0</v>
      </c>
      <c r="H589" s="299">
        <v>0</v>
      </c>
      <c r="I589" s="300">
        <f>E589*H589</f>
        <v>0</v>
      </c>
      <c r="J589" s="299">
        <v>0</v>
      </c>
      <c r="K589" s="300">
        <f>E589*J589</f>
        <v>0</v>
      </c>
      <c r="O589" s="292">
        <v>2</v>
      </c>
      <c r="AA589" s="261">
        <v>1</v>
      </c>
      <c r="AB589" s="261">
        <v>3</v>
      </c>
      <c r="AC589" s="261">
        <v>3</v>
      </c>
      <c r="AZ589" s="261">
        <v>1</v>
      </c>
      <c r="BA589" s="261">
        <f>IF(AZ589=1,G589,0)</f>
        <v>0</v>
      </c>
      <c r="BB589" s="261">
        <f>IF(AZ589=2,G589,0)</f>
        <v>0</v>
      </c>
      <c r="BC589" s="261">
        <f>IF(AZ589=3,G589,0)</f>
        <v>0</v>
      </c>
      <c r="BD589" s="261">
        <f>IF(AZ589=4,G589,0)</f>
        <v>0</v>
      </c>
      <c r="BE589" s="261">
        <f>IF(AZ589=5,G589,0)</f>
        <v>0</v>
      </c>
      <c r="CA589" s="292">
        <v>1</v>
      </c>
      <c r="CB589" s="292">
        <v>3</v>
      </c>
    </row>
    <row r="590" spans="1:80" x14ac:dyDescent="0.2">
      <c r="A590" s="301"/>
      <c r="B590" s="302"/>
      <c r="C590" s="303"/>
      <c r="D590" s="304"/>
      <c r="E590" s="304"/>
      <c r="F590" s="304"/>
      <c r="G590" s="305"/>
      <c r="I590" s="306"/>
      <c r="K590" s="306"/>
      <c r="L590" s="307"/>
      <c r="O590" s="292">
        <v>3</v>
      </c>
    </row>
    <row r="591" spans="1:80" x14ac:dyDescent="0.2">
      <c r="A591" s="293">
        <v>148</v>
      </c>
      <c r="B591" s="294" t="s">
        <v>831</v>
      </c>
      <c r="C591" s="295" t="s">
        <v>832</v>
      </c>
      <c r="D591" s="296" t="s">
        <v>198</v>
      </c>
      <c r="E591" s="297">
        <v>15.72</v>
      </c>
      <c r="F591" s="297">
        <v>0</v>
      </c>
      <c r="G591" s="298">
        <f>E591*F591</f>
        <v>0</v>
      </c>
      <c r="H591" s="299">
        <v>0</v>
      </c>
      <c r="I591" s="300">
        <f>E591*H591</f>
        <v>0</v>
      </c>
      <c r="J591" s="299">
        <v>0</v>
      </c>
      <c r="K591" s="300">
        <f>E591*J591</f>
        <v>0</v>
      </c>
      <c r="O591" s="292">
        <v>2</v>
      </c>
      <c r="AA591" s="261">
        <v>1</v>
      </c>
      <c r="AB591" s="261">
        <v>3</v>
      </c>
      <c r="AC591" s="261">
        <v>3</v>
      </c>
      <c r="AZ591" s="261">
        <v>1</v>
      </c>
      <c r="BA591" s="261">
        <f>IF(AZ591=1,G591,0)</f>
        <v>0</v>
      </c>
      <c r="BB591" s="261">
        <f>IF(AZ591=2,G591,0)</f>
        <v>0</v>
      </c>
      <c r="BC591" s="261">
        <f>IF(AZ591=3,G591,0)</f>
        <v>0</v>
      </c>
      <c r="BD591" s="261">
        <f>IF(AZ591=4,G591,0)</f>
        <v>0</v>
      </c>
      <c r="BE591" s="261">
        <f>IF(AZ591=5,G591,0)</f>
        <v>0</v>
      </c>
      <c r="CA591" s="292">
        <v>1</v>
      </c>
      <c r="CB591" s="292">
        <v>3</v>
      </c>
    </row>
    <row r="592" spans="1:80" x14ac:dyDescent="0.2">
      <c r="A592" s="301"/>
      <c r="B592" s="302"/>
      <c r="C592" s="303"/>
      <c r="D592" s="304"/>
      <c r="E592" s="304"/>
      <c r="F592" s="304"/>
      <c r="G592" s="305"/>
      <c r="I592" s="306"/>
      <c r="K592" s="306"/>
      <c r="L592" s="307"/>
      <c r="O592" s="292">
        <v>3</v>
      </c>
    </row>
    <row r="593" spans="1:80" x14ac:dyDescent="0.2">
      <c r="A593" s="293">
        <v>149</v>
      </c>
      <c r="B593" s="294" t="s">
        <v>833</v>
      </c>
      <c r="C593" s="295" t="s">
        <v>834</v>
      </c>
      <c r="D593" s="296" t="s">
        <v>198</v>
      </c>
      <c r="E593" s="297">
        <v>5.5773999999999999</v>
      </c>
      <c r="F593" s="297">
        <v>0</v>
      </c>
      <c r="G593" s="298">
        <f>E593*F593</f>
        <v>0</v>
      </c>
      <c r="H593" s="299">
        <v>0</v>
      </c>
      <c r="I593" s="300">
        <f>E593*H593</f>
        <v>0</v>
      </c>
      <c r="J593" s="299">
        <v>0</v>
      </c>
      <c r="K593" s="300">
        <f>E593*J593</f>
        <v>0</v>
      </c>
      <c r="O593" s="292">
        <v>2</v>
      </c>
      <c r="AA593" s="261">
        <v>1</v>
      </c>
      <c r="AB593" s="261">
        <v>3</v>
      </c>
      <c r="AC593" s="261">
        <v>3</v>
      </c>
      <c r="AZ593" s="261">
        <v>1</v>
      </c>
      <c r="BA593" s="261">
        <f>IF(AZ593=1,G593,0)</f>
        <v>0</v>
      </c>
      <c r="BB593" s="261">
        <f>IF(AZ593=2,G593,0)</f>
        <v>0</v>
      </c>
      <c r="BC593" s="261">
        <f>IF(AZ593=3,G593,0)</f>
        <v>0</v>
      </c>
      <c r="BD593" s="261">
        <f>IF(AZ593=4,G593,0)</f>
        <v>0</v>
      </c>
      <c r="BE593" s="261">
        <f>IF(AZ593=5,G593,0)</f>
        <v>0</v>
      </c>
      <c r="CA593" s="292">
        <v>1</v>
      </c>
      <c r="CB593" s="292">
        <v>3</v>
      </c>
    </row>
    <row r="594" spans="1:80" x14ac:dyDescent="0.2">
      <c r="A594" s="301"/>
      <c r="B594" s="302"/>
      <c r="C594" s="303"/>
      <c r="D594" s="304"/>
      <c r="E594" s="304"/>
      <c r="F594" s="304"/>
      <c r="G594" s="305"/>
      <c r="I594" s="306"/>
      <c r="K594" s="306"/>
      <c r="L594" s="307"/>
      <c r="O594" s="292">
        <v>3</v>
      </c>
    </row>
    <row r="595" spans="1:80" x14ac:dyDescent="0.2">
      <c r="A595" s="293">
        <v>150</v>
      </c>
      <c r="B595" s="294" t="s">
        <v>835</v>
      </c>
      <c r="C595" s="295" t="s">
        <v>836</v>
      </c>
      <c r="D595" s="296" t="s">
        <v>198</v>
      </c>
      <c r="E595" s="297">
        <v>60.787448624</v>
      </c>
      <c r="F595" s="297">
        <v>0</v>
      </c>
      <c r="G595" s="298">
        <f>E595*F595</f>
        <v>0</v>
      </c>
      <c r="H595" s="299">
        <v>0</v>
      </c>
      <c r="I595" s="300">
        <f>E595*H595</f>
        <v>0</v>
      </c>
      <c r="J595" s="299"/>
      <c r="K595" s="300">
        <f>E595*J595</f>
        <v>0</v>
      </c>
      <c r="O595" s="292">
        <v>2</v>
      </c>
      <c r="AA595" s="261">
        <v>8</v>
      </c>
      <c r="AB595" s="261">
        <v>0</v>
      </c>
      <c r="AC595" s="261">
        <v>3</v>
      </c>
      <c r="AZ595" s="261">
        <v>1</v>
      </c>
      <c r="BA595" s="261">
        <f>IF(AZ595=1,G595,0)</f>
        <v>0</v>
      </c>
      <c r="BB595" s="261">
        <f>IF(AZ595=2,G595,0)</f>
        <v>0</v>
      </c>
      <c r="BC595" s="261">
        <f>IF(AZ595=3,G595,0)</f>
        <v>0</v>
      </c>
      <c r="BD595" s="261">
        <f>IF(AZ595=4,G595,0)</f>
        <v>0</v>
      </c>
      <c r="BE595" s="261">
        <f>IF(AZ595=5,G595,0)</f>
        <v>0</v>
      </c>
      <c r="CA595" s="292">
        <v>8</v>
      </c>
      <c r="CB595" s="292">
        <v>0</v>
      </c>
    </row>
    <row r="596" spans="1:80" x14ac:dyDescent="0.2">
      <c r="A596" s="293">
        <v>151</v>
      </c>
      <c r="B596" s="294" t="s">
        <v>837</v>
      </c>
      <c r="C596" s="295" t="s">
        <v>838</v>
      </c>
      <c r="D596" s="296" t="s">
        <v>198</v>
      </c>
      <c r="E596" s="297">
        <v>121.574897248</v>
      </c>
      <c r="F596" s="297">
        <v>0</v>
      </c>
      <c r="G596" s="298">
        <f>E596*F596</f>
        <v>0</v>
      </c>
      <c r="H596" s="299">
        <v>0</v>
      </c>
      <c r="I596" s="300">
        <f>E596*H596</f>
        <v>0</v>
      </c>
      <c r="J596" s="299"/>
      <c r="K596" s="300">
        <f>E596*J596</f>
        <v>0</v>
      </c>
      <c r="O596" s="292">
        <v>2</v>
      </c>
      <c r="AA596" s="261">
        <v>8</v>
      </c>
      <c r="AB596" s="261">
        <v>0</v>
      </c>
      <c r="AC596" s="261">
        <v>3</v>
      </c>
      <c r="AZ596" s="261">
        <v>1</v>
      </c>
      <c r="BA596" s="261">
        <f>IF(AZ596=1,G596,0)</f>
        <v>0</v>
      </c>
      <c r="BB596" s="261">
        <f>IF(AZ596=2,G596,0)</f>
        <v>0</v>
      </c>
      <c r="BC596" s="261">
        <f>IF(AZ596=3,G596,0)</f>
        <v>0</v>
      </c>
      <c r="BD596" s="261">
        <f>IF(AZ596=4,G596,0)</f>
        <v>0</v>
      </c>
      <c r="BE596" s="261">
        <f>IF(AZ596=5,G596,0)</f>
        <v>0</v>
      </c>
      <c r="CA596" s="292">
        <v>8</v>
      </c>
      <c r="CB596" s="292">
        <v>0</v>
      </c>
    </row>
    <row r="597" spans="1:80" x14ac:dyDescent="0.2">
      <c r="A597" s="293">
        <v>152</v>
      </c>
      <c r="B597" s="294" t="s">
        <v>839</v>
      </c>
      <c r="C597" s="295" t="s">
        <v>840</v>
      </c>
      <c r="D597" s="296" t="s">
        <v>198</v>
      </c>
      <c r="E597" s="297">
        <v>60.787448624</v>
      </c>
      <c r="F597" s="297">
        <v>0</v>
      </c>
      <c r="G597" s="298">
        <f>E597*F597</f>
        <v>0</v>
      </c>
      <c r="H597" s="299">
        <v>0</v>
      </c>
      <c r="I597" s="300">
        <f>E597*H597</f>
        <v>0</v>
      </c>
      <c r="J597" s="299"/>
      <c r="K597" s="300">
        <f>E597*J597</f>
        <v>0</v>
      </c>
      <c r="O597" s="292">
        <v>2</v>
      </c>
      <c r="AA597" s="261">
        <v>8</v>
      </c>
      <c r="AB597" s="261">
        <v>0</v>
      </c>
      <c r="AC597" s="261">
        <v>3</v>
      </c>
      <c r="AZ597" s="261">
        <v>1</v>
      </c>
      <c r="BA597" s="261">
        <f>IF(AZ597=1,G597,0)</f>
        <v>0</v>
      </c>
      <c r="BB597" s="261">
        <f>IF(AZ597=2,G597,0)</f>
        <v>0</v>
      </c>
      <c r="BC597" s="261">
        <f>IF(AZ597=3,G597,0)</f>
        <v>0</v>
      </c>
      <c r="BD597" s="261">
        <f>IF(AZ597=4,G597,0)</f>
        <v>0</v>
      </c>
      <c r="BE597" s="261">
        <f>IF(AZ597=5,G597,0)</f>
        <v>0</v>
      </c>
      <c r="CA597" s="292">
        <v>8</v>
      </c>
      <c r="CB597" s="292">
        <v>0</v>
      </c>
    </row>
    <row r="598" spans="1:80" x14ac:dyDescent="0.2">
      <c r="A598" s="293">
        <v>153</v>
      </c>
      <c r="B598" s="294" t="s">
        <v>841</v>
      </c>
      <c r="C598" s="295" t="s">
        <v>842</v>
      </c>
      <c r="D598" s="296" t="s">
        <v>198</v>
      </c>
      <c r="E598" s="297">
        <v>1154.961523856</v>
      </c>
      <c r="F598" s="297">
        <v>0</v>
      </c>
      <c r="G598" s="298">
        <f>E598*F598</f>
        <v>0</v>
      </c>
      <c r="H598" s="299">
        <v>0</v>
      </c>
      <c r="I598" s="300">
        <f>E598*H598</f>
        <v>0</v>
      </c>
      <c r="J598" s="299"/>
      <c r="K598" s="300">
        <f>E598*J598</f>
        <v>0</v>
      </c>
      <c r="O598" s="292">
        <v>2</v>
      </c>
      <c r="AA598" s="261">
        <v>8</v>
      </c>
      <c r="AB598" s="261">
        <v>0</v>
      </c>
      <c r="AC598" s="261">
        <v>3</v>
      </c>
      <c r="AZ598" s="261">
        <v>1</v>
      </c>
      <c r="BA598" s="261">
        <f>IF(AZ598=1,G598,0)</f>
        <v>0</v>
      </c>
      <c r="BB598" s="261">
        <f>IF(AZ598=2,G598,0)</f>
        <v>0</v>
      </c>
      <c r="BC598" s="261">
        <f>IF(AZ598=3,G598,0)</f>
        <v>0</v>
      </c>
      <c r="BD598" s="261">
        <f>IF(AZ598=4,G598,0)</f>
        <v>0</v>
      </c>
      <c r="BE598" s="261">
        <f>IF(AZ598=5,G598,0)</f>
        <v>0</v>
      </c>
      <c r="CA598" s="292">
        <v>8</v>
      </c>
      <c r="CB598" s="292">
        <v>0</v>
      </c>
    </row>
    <row r="599" spans="1:80" x14ac:dyDescent="0.2">
      <c r="A599" s="293">
        <v>154</v>
      </c>
      <c r="B599" s="294" t="s">
        <v>843</v>
      </c>
      <c r="C599" s="295" t="s">
        <v>844</v>
      </c>
      <c r="D599" s="296" t="s">
        <v>198</v>
      </c>
      <c r="E599" s="297">
        <v>60.787448624</v>
      </c>
      <c r="F599" s="297">
        <v>0</v>
      </c>
      <c r="G599" s="298">
        <f>E599*F599</f>
        <v>0</v>
      </c>
      <c r="H599" s="299">
        <v>0</v>
      </c>
      <c r="I599" s="300">
        <f>E599*H599</f>
        <v>0</v>
      </c>
      <c r="J599" s="299"/>
      <c r="K599" s="300">
        <f>E599*J599</f>
        <v>0</v>
      </c>
      <c r="O599" s="292">
        <v>2</v>
      </c>
      <c r="AA599" s="261">
        <v>8</v>
      </c>
      <c r="AB599" s="261">
        <v>0</v>
      </c>
      <c r="AC599" s="261">
        <v>3</v>
      </c>
      <c r="AZ599" s="261">
        <v>1</v>
      </c>
      <c r="BA599" s="261">
        <f>IF(AZ599=1,G599,0)</f>
        <v>0</v>
      </c>
      <c r="BB599" s="261">
        <f>IF(AZ599=2,G599,0)</f>
        <v>0</v>
      </c>
      <c r="BC599" s="261">
        <f>IF(AZ599=3,G599,0)</f>
        <v>0</v>
      </c>
      <c r="BD599" s="261">
        <f>IF(AZ599=4,G599,0)</f>
        <v>0</v>
      </c>
      <c r="BE599" s="261">
        <f>IF(AZ599=5,G599,0)</f>
        <v>0</v>
      </c>
      <c r="CA599" s="292">
        <v>8</v>
      </c>
      <c r="CB599" s="292">
        <v>0</v>
      </c>
    </row>
    <row r="600" spans="1:80" x14ac:dyDescent="0.2">
      <c r="A600" s="293">
        <v>155</v>
      </c>
      <c r="B600" s="294" t="s">
        <v>845</v>
      </c>
      <c r="C600" s="295" t="s">
        <v>846</v>
      </c>
      <c r="D600" s="296" t="s">
        <v>198</v>
      </c>
      <c r="E600" s="297">
        <v>121.574897248</v>
      </c>
      <c r="F600" s="297">
        <v>0</v>
      </c>
      <c r="G600" s="298">
        <f>E600*F600</f>
        <v>0</v>
      </c>
      <c r="H600" s="299">
        <v>0</v>
      </c>
      <c r="I600" s="300">
        <f>E600*H600</f>
        <v>0</v>
      </c>
      <c r="J600" s="299"/>
      <c r="K600" s="300">
        <f>E600*J600</f>
        <v>0</v>
      </c>
      <c r="O600" s="292">
        <v>2</v>
      </c>
      <c r="AA600" s="261">
        <v>8</v>
      </c>
      <c r="AB600" s="261">
        <v>0</v>
      </c>
      <c r="AC600" s="261">
        <v>3</v>
      </c>
      <c r="AZ600" s="261">
        <v>1</v>
      </c>
      <c r="BA600" s="261">
        <f>IF(AZ600=1,G600,0)</f>
        <v>0</v>
      </c>
      <c r="BB600" s="261">
        <f>IF(AZ600=2,G600,0)</f>
        <v>0</v>
      </c>
      <c r="BC600" s="261">
        <f>IF(AZ600=3,G600,0)</f>
        <v>0</v>
      </c>
      <c r="BD600" s="261">
        <f>IF(AZ600=4,G600,0)</f>
        <v>0</v>
      </c>
      <c r="BE600" s="261">
        <f>IF(AZ600=5,G600,0)</f>
        <v>0</v>
      </c>
      <c r="CA600" s="292">
        <v>8</v>
      </c>
      <c r="CB600" s="292">
        <v>0</v>
      </c>
    </row>
    <row r="601" spans="1:80" x14ac:dyDescent="0.2">
      <c r="A601" s="293">
        <v>156</v>
      </c>
      <c r="B601" s="294" t="s">
        <v>847</v>
      </c>
      <c r="C601" s="295" t="s">
        <v>848</v>
      </c>
      <c r="D601" s="296" t="s">
        <v>198</v>
      </c>
      <c r="E601" s="297">
        <v>60.787448624</v>
      </c>
      <c r="F601" s="297">
        <v>0</v>
      </c>
      <c r="G601" s="298">
        <f>E601*F601</f>
        <v>0</v>
      </c>
      <c r="H601" s="299">
        <v>0</v>
      </c>
      <c r="I601" s="300">
        <f>E601*H601</f>
        <v>0</v>
      </c>
      <c r="J601" s="299"/>
      <c r="K601" s="300">
        <f>E601*J601</f>
        <v>0</v>
      </c>
      <c r="O601" s="292">
        <v>2</v>
      </c>
      <c r="AA601" s="261">
        <v>8</v>
      </c>
      <c r="AB601" s="261">
        <v>0</v>
      </c>
      <c r="AC601" s="261">
        <v>3</v>
      </c>
      <c r="AZ601" s="261">
        <v>1</v>
      </c>
      <c r="BA601" s="261">
        <f>IF(AZ601=1,G601,0)</f>
        <v>0</v>
      </c>
      <c r="BB601" s="261">
        <f>IF(AZ601=2,G601,0)</f>
        <v>0</v>
      </c>
      <c r="BC601" s="261">
        <f>IF(AZ601=3,G601,0)</f>
        <v>0</v>
      </c>
      <c r="BD601" s="261">
        <f>IF(AZ601=4,G601,0)</f>
        <v>0</v>
      </c>
      <c r="BE601" s="261">
        <f>IF(AZ601=5,G601,0)</f>
        <v>0</v>
      </c>
      <c r="CA601" s="292">
        <v>8</v>
      </c>
      <c r="CB601" s="292">
        <v>0</v>
      </c>
    </row>
    <row r="602" spans="1:80" x14ac:dyDescent="0.2">
      <c r="A602" s="316"/>
      <c r="B602" s="317" t="s">
        <v>101</v>
      </c>
      <c r="C602" s="318" t="s">
        <v>825</v>
      </c>
      <c r="D602" s="319"/>
      <c r="E602" s="320"/>
      <c r="F602" s="321"/>
      <c r="G602" s="322">
        <f>SUM(G585:G601)</f>
        <v>0</v>
      </c>
      <c r="H602" s="323"/>
      <c r="I602" s="324">
        <f>SUM(I585:I601)</f>
        <v>0</v>
      </c>
      <c r="J602" s="323"/>
      <c r="K602" s="324">
        <f>SUM(K585:K601)</f>
        <v>0</v>
      </c>
      <c r="O602" s="292">
        <v>4</v>
      </c>
      <c r="BA602" s="325">
        <f>SUM(BA585:BA601)</f>
        <v>0</v>
      </c>
      <c r="BB602" s="325">
        <f>SUM(BB585:BB601)</f>
        <v>0</v>
      </c>
      <c r="BC602" s="325">
        <f>SUM(BC585:BC601)</f>
        <v>0</v>
      </c>
      <c r="BD602" s="325">
        <f>SUM(BD585:BD601)</f>
        <v>0</v>
      </c>
      <c r="BE602" s="325">
        <f>SUM(BE585:BE601)</f>
        <v>0</v>
      </c>
    </row>
    <row r="603" spans="1:80" x14ac:dyDescent="0.2">
      <c r="E603" s="261"/>
    </row>
    <row r="604" spans="1:80" x14ac:dyDescent="0.2">
      <c r="E604" s="261"/>
    </row>
    <row r="605" spans="1:80" x14ac:dyDescent="0.2">
      <c r="E605" s="261"/>
    </row>
    <row r="606" spans="1:80" x14ac:dyDescent="0.2">
      <c r="E606" s="261"/>
    </row>
    <row r="607" spans="1:80" x14ac:dyDescent="0.2">
      <c r="E607" s="261"/>
    </row>
    <row r="608" spans="1:80" x14ac:dyDescent="0.2">
      <c r="E608" s="261"/>
    </row>
    <row r="609" spans="5:5" x14ac:dyDescent="0.2">
      <c r="E609" s="261"/>
    </row>
    <row r="610" spans="5:5" x14ac:dyDescent="0.2">
      <c r="E610" s="261"/>
    </row>
    <row r="611" spans="5:5" x14ac:dyDescent="0.2">
      <c r="E611" s="261"/>
    </row>
    <row r="612" spans="5:5" x14ac:dyDescent="0.2">
      <c r="E612" s="261"/>
    </row>
    <row r="613" spans="5:5" x14ac:dyDescent="0.2">
      <c r="E613" s="261"/>
    </row>
    <row r="614" spans="5:5" x14ac:dyDescent="0.2">
      <c r="E614" s="261"/>
    </row>
    <row r="615" spans="5:5" x14ac:dyDescent="0.2">
      <c r="E615" s="261"/>
    </row>
    <row r="616" spans="5:5" x14ac:dyDescent="0.2">
      <c r="E616" s="261"/>
    </row>
    <row r="617" spans="5:5" x14ac:dyDescent="0.2">
      <c r="E617" s="261"/>
    </row>
    <row r="618" spans="5:5" x14ac:dyDescent="0.2">
      <c r="E618" s="261"/>
    </row>
    <row r="619" spans="5:5" x14ac:dyDescent="0.2">
      <c r="E619" s="261"/>
    </row>
    <row r="620" spans="5:5" x14ac:dyDescent="0.2">
      <c r="E620" s="261"/>
    </row>
    <row r="621" spans="5:5" x14ac:dyDescent="0.2">
      <c r="E621" s="261"/>
    </row>
    <row r="622" spans="5:5" x14ac:dyDescent="0.2">
      <c r="E622" s="261"/>
    </row>
    <row r="623" spans="5:5" x14ac:dyDescent="0.2">
      <c r="E623" s="261"/>
    </row>
    <row r="624" spans="5:5" x14ac:dyDescent="0.2">
      <c r="E624" s="261"/>
    </row>
    <row r="625" spans="1:7" x14ac:dyDescent="0.2">
      <c r="E625" s="261"/>
    </row>
    <row r="626" spans="1:7" x14ac:dyDescent="0.2">
      <c r="A626" s="315"/>
      <c r="B626" s="315"/>
      <c r="C626" s="315"/>
      <c r="D626" s="315"/>
      <c r="E626" s="315"/>
      <c r="F626" s="315"/>
      <c r="G626" s="315"/>
    </row>
    <row r="627" spans="1:7" x14ac:dyDescent="0.2">
      <c r="A627" s="315"/>
      <c r="B627" s="315"/>
      <c r="C627" s="315"/>
      <c r="D627" s="315"/>
      <c r="E627" s="315"/>
      <c r="F627" s="315"/>
      <c r="G627" s="315"/>
    </row>
    <row r="628" spans="1:7" x14ac:dyDescent="0.2">
      <c r="A628" s="315"/>
      <c r="B628" s="315"/>
      <c r="C628" s="315"/>
      <c r="D628" s="315"/>
      <c r="E628" s="315"/>
      <c r="F628" s="315"/>
      <c r="G628" s="315"/>
    </row>
    <row r="629" spans="1:7" x14ac:dyDescent="0.2">
      <c r="A629" s="315"/>
      <c r="B629" s="315"/>
      <c r="C629" s="315"/>
      <c r="D629" s="315"/>
      <c r="E629" s="315"/>
      <c r="F629" s="315"/>
      <c r="G629" s="315"/>
    </row>
    <row r="630" spans="1:7" x14ac:dyDescent="0.2">
      <c r="E630" s="261"/>
    </row>
    <row r="631" spans="1:7" x14ac:dyDescent="0.2">
      <c r="E631" s="261"/>
    </row>
    <row r="632" spans="1:7" x14ac:dyDescent="0.2">
      <c r="E632" s="261"/>
    </row>
    <row r="633" spans="1:7" x14ac:dyDescent="0.2">
      <c r="E633" s="261"/>
    </row>
    <row r="634" spans="1:7" x14ac:dyDescent="0.2">
      <c r="E634" s="261"/>
    </row>
    <row r="635" spans="1:7" x14ac:dyDescent="0.2">
      <c r="E635" s="261"/>
    </row>
    <row r="636" spans="1:7" x14ac:dyDescent="0.2">
      <c r="E636" s="261"/>
    </row>
    <row r="637" spans="1:7" x14ac:dyDescent="0.2">
      <c r="E637" s="261"/>
    </row>
    <row r="638" spans="1:7" x14ac:dyDescent="0.2">
      <c r="E638" s="261"/>
    </row>
    <row r="639" spans="1:7" x14ac:dyDescent="0.2">
      <c r="E639" s="261"/>
    </row>
    <row r="640" spans="1:7" x14ac:dyDescent="0.2">
      <c r="E640" s="261"/>
    </row>
    <row r="641" spans="5:5" x14ac:dyDescent="0.2">
      <c r="E641" s="261"/>
    </row>
    <row r="642" spans="5:5" x14ac:dyDescent="0.2">
      <c r="E642" s="261"/>
    </row>
    <row r="643" spans="5:5" x14ac:dyDescent="0.2">
      <c r="E643" s="261"/>
    </row>
    <row r="644" spans="5:5" x14ac:dyDescent="0.2">
      <c r="E644" s="261"/>
    </row>
    <row r="645" spans="5:5" x14ac:dyDescent="0.2">
      <c r="E645" s="261"/>
    </row>
    <row r="646" spans="5:5" x14ac:dyDescent="0.2">
      <c r="E646" s="261"/>
    </row>
    <row r="647" spans="5:5" x14ac:dyDescent="0.2">
      <c r="E647" s="261"/>
    </row>
    <row r="648" spans="5:5" x14ac:dyDescent="0.2">
      <c r="E648" s="261"/>
    </row>
    <row r="649" spans="5:5" x14ac:dyDescent="0.2">
      <c r="E649" s="261"/>
    </row>
    <row r="650" spans="5:5" x14ac:dyDescent="0.2">
      <c r="E650" s="261"/>
    </row>
    <row r="651" spans="5:5" x14ac:dyDescent="0.2">
      <c r="E651" s="261"/>
    </row>
    <row r="652" spans="5:5" x14ac:dyDescent="0.2">
      <c r="E652" s="261"/>
    </row>
    <row r="653" spans="5:5" x14ac:dyDescent="0.2">
      <c r="E653" s="261"/>
    </row>
    <row r="654" spans="5:5" x14ac:dyDescent="0.2">
      <c r="E654" s="261"/>
    </row>
    <row r="655" spans="5:5" x14ac:dyDescent="0.2">
      <c r="E655" s="261"/>
    </row>
    <row r="656" spans="5:5" x14ac:dyDescent="0.2">
      <c r="E656" s="261"/>
    </row>
    <row r="657" spans="1:7" x14ac:dyDescent="0.2">
      <c r="E657" s="261"/>
    </row>
    <row r="658" spans="1:7" x14ac:dyDescent="0.2">
      <c r="E658" s="261"/>
    </row>
    <row r="659" spans="1:7" x14ac:dyDescent="0.2">
      <c r="E659" s="261"/>
    </row>
    <row r="660" spans="1:7" x14ac:dyDescent="0.2">
      <c r="E660" s="261"/>
    </row>
    <row r="661" spans="1:7" x14ac:dyDescent="0.2">
      <c r="A661" s="326"/>
      <c r="B661" s="326"/>
    </row>
    <row r="662" spans="1:7" x14ac:dyDescent="0.2">
      <c r="A662" s="315"/>
      <c r="B662" s="315"/>
      <c r="C662" s="327"/>
      <c r="D662" s="327"/>
      <c r="E662" s="328"/>
      <c r="F662" s="327"/>
      <c r="G662" s="329"/>
    </row>
    <row r="663" spans="1:7" x14ac:dyDescent="0.2">
      <c r="A663" s="330"/>
      <c r="B663" s="330"/>
      <c r="C663" s="315"/>
      <c r="D663" s="315"/>
      <c r="E663" s="331"/>
      <c r="F663" s="315"/>
      <c r="G663" s="315"/>
    </row>
    <row r="664" spans="1:7" x14ac:dyDescent="0.2">
      <c r="A664" s="315"/>
      <c r="B664" s="315"/>
      <c r="C664" s="315"/>
      <c r="D664" s="315"/>
      <c r="E664" s="331"/>
      <c r="F664" s="315"/>
      <c r="G664" s="315"/>
    </row>
    <row r="665" spans="1:7" x14ac:dyDescent="0.2">
      <c r="A665" s="315"/>
      <c r="B665" s="315"/>
      <c r="C665" s="315"/>
      <c r="D665" s="315"/>
      <c r="E665" s="331"/>
      <c r="F665" s="315"/>
      <c r="G665" s="315"/>
    </row>
    <row r="666" spans="1:7" x14ac:dyDescent="0.2">
      <c r="A666" s="315"/>
      <c r="B666" s="315"/>
      <c r="C666" s="315"/>
      <c r="D666" s="315"/>
      <c r="E666" s="331"/>
      <c r="F666" s="315"/>
      <c r="G666" s="315"/>
    </row>
    <row r="667" spans="1:7" x14ac:dyDescent="0.2">
      <c r="A667" s="315"/>
      <c r="B667" s="315"/>
      <c r="C667" s="315"/>
      <c r="D667" s="315"/>
      <c r="E667" s="331"/>
      <c r="F667" s="315"/>
      <c r="G667" s="315"/>
    </row>
    <row r="668" spans="1:7" x14ac:dyDescent="0.2">
      <c r="A668" s="315"/>
      <c r="B668" s="315"/>
      <c r="C668" s="315"/>
      <c r="D668" s="315"/>
      <c r="E668" s="331"/>
      <c r="F668" s="315"/>
      <c r="G668" s="315"/>
    </row>
    <row r="669" spans="1:7" x14ac:dyDescent="0.2">
      <c r="A669" s="315"/>
      <c r="B669" s="315"/>
      <c r="C669" s="315"/>
      <c r="D669" s="315"/>
      <c r="E669" s="331"/>
      <c r="F669" s="315"/>
      <c r="G669" s="315"/>
    </row>
    <row r="670" spans="1:7" x14ac:dyDescent="0.2">
      <c r="A670" s="315"/>
      <c r="B670" s="315"/>
      <c r="C670" s="315"/>
      <c r="D670" s="315"/>
      <c r="E670" s="331"/>
      <c r="F670" s="315"/>
      <c r="G670" s="315"/>
    </row>
    <row r="671" spans="1:7" x14ac:dyDescent="0.2">
      <c r="A671" s="315"/>
      <c r="B671" s="315"/>
      <c r="C671" s="315"/>
      <c r="D671" s="315"/>
      <c r="E671" s="331"/>
      <c r="F671" s="315"/>
      <c r="G671" s="315"/>
    </row>
    <row r="672" spans="1:7" x14ac:dyDescent="0.2">
      <c r="A672" s="315"/>
      <c r="B672" s="315"/>
      <c r="C672" s="315"/>
      <c r="D672" s="315"/>
      <c r="E672" s="331"/>
      <c r="F672" s="315"/>
      <c r="G672" s="315"/>
    </row>
    <row r="673" spans="1:7" x14ac:dyDescent="0.2">
      <c r="A673" s="315"/>
      <c r="B673" s="315"/>
      <c r="C673" s="315"/>
      <c r="D673" s="315"/>
      <c r="E673" s="331"/>
      <c r="F673" s="315"/>
      <c r="G673" s="315"/>
    </row>
    <row r="674" spans="1:7" x14ac:dyDescent="0.2">
      <c r="A674" s="315"/>
      <c r="B674" s="315"/>
      <c r="C674" s="315"/>
      <c r="D674" s="315"/>
      <c r="E674" s="331"/>
      <c r="F674" s="315"/>
      <c r="G674" s="315"/>
    </row>
    <row r="675" spans="1:7" x14ac:dyDescent="0.2">
      <c r="A675" s="315"/>
      <c r="B675" s="315"/>
      <c r="C675" s="315"/>
      <c r="D675" s="315"/>
      <c r="E675" s="331"/>
      <c r="F675" s="315"/>
      <c r="G675" s="315"/>
    </row>
  </sheetData>
  <mergeCells count="404">
    <mergeCell ref="C587:G587"/>
    <mergeCell ref="C588:D588"/>
    <mergeCell ref="C590:G590"/>
    <mergeCell ref="C592:G592"/>
    <mergeCell ref="C594:G594"/>
    <mergeCell ref="C579:G579"/>
    <mergeCell ref="C580:G580"/>
    <mergeCell ref="C581:G581"/>
    <mergeCell ref="C582:G582"/>
    <mergeCell ref="C583:D583"/>
    <mergeCell ref="C568:D568"/>
    <mergeCell ref="C569:D569"/>
    <mergeCell ref="C570:D570"/>
    <mergeCell ref="C571:D571"/>
    <mergeCell ref="C575:D575"/>
    <mergeCell ref="C557:D557"/>
    <mergeCell ref="C558:D558"/>
    <mergeCell ref="C562:G562"/>
    <mergeCell ref="C563:D563"/>
    <mergeCell ref="C564:D564"/>
    <mergeCell ref="C565:D565"/>
    <mergeCell ref="C566:D566"/>
    <mergeCell ref="C567:D567"/>
    <mergeCell ref="C547:G547"/>
    <mergeCell ref="C548:D548"/>
    <mergeCell ref="C550:G550"/>
    <mergeCell ref="C551:G551"/>
    <mergeCell ref="C552:D552"/>
    <mergeCell ref="C553:D553"/>
    <mergeCell ref="C554:D554"/>
    <mergeCell ref="C555:D555"/>
    <mergeCell ref="C534:G534"/>
    <mergeCell ref="C535:D535"/>
    <mergeCell ref="C537:D537"/>
    <mergeCell ref="C539:G539"/>
    <mergeCell ref="C540:G540"/>
    <mergeCell ref="C541:G541"/>
    <mergeCell ref="C542:D542"/>
    <mergeCell ref="C524:G524"/>
    <mergeCell ref="C525:D525"/>
    <mergeCell ref="C526:D526"/>
    <mergeCell ref="C528:G528"/>
    <mergeCell ref="C529:D529"/>
    <mergeCell ref="C516:D516"/>
    <mergeCell ref="C517:D517"/>
    <mergeCell ref="C519:D519"/>
    <mergeCell ref="C520:D520"/>
    <mergeCell ref="C521:D521"/>
    <mergeCell ref="C522:D522"/>
    <mergeCell ref="C506:D506"/>
    <mergeCell ref="C507:D507"/>
    <mergeCell ref="C508:D508"/>
    <mergeCell ref="C510:D510"/>
    <mergeCell ref="C512:D512"/>
    <mergeCell ref="C514:D514"/>
    <mergeCell ref="C499:D499"/>
    <mergeCell ref="C500:D500"/>
    <mergeCell ref="C501:D501"/>
    <mergeCell ref="C503:G503"/>
    <mergeCell ref="C504:G504"/>
    <mergeCell ref="C505:D505"/>
    <mergeCell ref="C492:D492"/>
    <mergeCell ref="C493:D493"/>
    <mergeCell ref="C495:G495"/>
    <mergeCell ref="C496:G496"/>
    <mergeCell ref="C497:D497"/>
    <mergeCell ref="C498:D498"/>
    <mergeCell ref="C485:G485"/>
    <mergeCell ref="C486:D486"/>
    <mergeCell ref="C488:G488"/>
    <mergeCell ref="C489:G489"/>
    <mergeCell ref="C490:G490"/>
    <mergeCell ref="C491:D491"/>
    <mergeCell ref="C475:D475"/>
    <mergeCell ref="C478:G478"/>
    <mergeCell ref="C479:D479"/>
    <mergeCell ref="C481:D481"/>
    <mergeCell ref="C483:G483"/>
    <mergeCell ref="C484:G484"/>
    <mergeCell ref="C457:D457"/>
    <mergeCell ref="C459:D459"/>
    <mergeCell ref="C461:G461"/>
    <mergeCell ref="C462:G462"/>
    <mergeCell ref="C463:G463"/>
    <mergeCell ref="C464:G464"/>
    <mergeCell ref="C465:G465"/>
    <mergeCell ref="C466:D466"/>
    <mergeCell ref="C468:G468"/>
    <mergeCell ref="C447:G447"/>
    <mergeCell ref="C448:D448"/>
    <mergeCell ref="C450:G450"/>
    <mergeCell ref="C451:D451"/>
    <mergeCell ref="C452:D452"/>
    <mergeCell ref="C469:G469"/>
    <mergeCell ref="C470:D470"/>
    <mergeCell ref="C472:D472"/>
    <mergeCell ref="C473:D473"/>
    <mergeCell ref="C438:D438"/>
    <mergeCell ref="C439:D439"/>
    <mergeCell ref="C440:D440"/>
    <mergeCell ref="C442:D442"/>
    <mergeCell ref="C444:D444"/>
    <mergeCell ref="C445:D445"/>
    <mergeCell ref="C428:D428"/>
    <mergeCell ref="C430:D430"/>
    <mergeCell ref="C432:D432"/>
    <mergeCell ref="C434:G434"/>
    <mergeCell ref="C435:D435"/>
    <mergeCell ref="C437:G437"/>
    <mergeCell ref="C421:D421"/>
    <mergeCell ref="C422:D422"/>
    <mergeCell ref="C423:D423"/>
    <mergeCell ref="C425:G425"/>
    <mergeCell ref="C426:D426"/>
    <mergeCell ref="C427:D427"/>
    <mergeCell ref="C413:D413"/>
    <mergeCell ref="C414:D414"/>
    <mergeCell ref="C415:D415"/>
    <mergeCell ref="C417:D417"/>
    <mergeCell ref="C418:D418"/>
    <mergeCell ref="C420:G420"/>
    <mergeCell ref="C405:D405"/>
    <mergeCell ref="C407:G407"/>
    <mergeCell ref="C408:D408"/>
    <mergeCell ref="C409:D409"/>
    <mergeCell ref="C411:D411"/>
    <mergeCell ref="C412:D412"/>
    <mergeCell ref="C397:G397"/>
    <mergeCell ref="C398:D398"/>
    <mergeCell ref="C399:D399"/>
    <mergeCell ref="C400:D400"/>
    <mergeCell ref="C402:D402"/>
    <mergeCell ref="C404:D404"/>
    <mergeCell ref="C388:D388"/>
    <mergeCell ref="C390:G390"/>
    <mergeCell ref="C392:G392"/>
    <mergeCell ref="C393:D393"/>
    <mergeCell ref="C394:D394"/>
    <mergeCell ref="C396:G396"/>
    <mergeCell ref="C380:D380"/>
    <mergeCell ref="C382:D382"/>
    <mergeCell ref="C383:D383"/>
    <mergeCell ref="C385:D385"/>
    <mergeCell ref="C386:D386"/>
    <mergeCell ref="C387:D387"/>
    <mergeCell ref="C372:G372"/>
    <mergeCell ref="C373:G373"/>
    <mergeCell ref="C374:D374"/>
    <mergeCell ref="C375:D375"/>
    <mergeCell ref="C376:D376"/>
    <mergeCell ref="C378:D378"/>
    <mergeCell ref="C364:D364"/>
    <mergeCell ref="C365:D365"/>
    <mergeCell ref="C366:D366"/>
    <mergeCell ref="C368:D368"/>
    <mergeCell ref="C369:D369"/>
    <mergeCell ref="C370:D370"/>
    <mergeCell ref="C357:D357"/>
    <mergeCell ref="C358:D358"/>
    <mergeCell ref="C359:D359"/>
    <mergeCell ref="C360:D360"/>
    <mergeCell ref="C361:D361"/>
    <mergeCell ref="C363:D363"/>
    <mergeCell ref="C350:D350"/>
    <mergeCell ref="C352:D352"/>
    <mergeCell ref="C353:D353"/>
    <mergeCell ref="C354:D354"/>
    <mergeCell ref="C355:D355"/>
    <mergeCell ref="C356:D356"/>
    <mergeCell ref="C344:G344"/>
    <mergeCell ref="C345:G345"/>
    <mergeCell ref="C346:G346"/>
    <mergeCell ref="C347:D347"/>
    <mergeCell ref="C348:D348"/>
    <mergeCell ref="C349:D349"/>
    <mergeCell ref="C336:D336"/>
    <mergeCell ref="C337:D337"/>
    <mergeCell ref="C338:D338"/>
    <mergeCell ref="C339:D339"/>
    <mergeCell ref="C341:G341"/>
    <mergeCell ref="C342:D342"/>
    <mergeCell ref="C329:G329"/>
    <mergeCell ref="C330:G330"/>
    <mergeCell ref="C331:D331"/>
    <mergeCell ref="C332:D332"/>
    <mergeCell ref="C333:D333"/>
    <mergeCell ref="C335:G335"/>
    <mergeCell ref="C321:G321"/>
    <mergeCell ref="C322:D322"/>
    <mergeCell ref="C323:D323"/>
    <mergeCell ref="C325:G325"/>
    <mergeCell ref="C326:D326"/>
    <mergeCell ref="C327:D327"/>
    <mergeCell ref="C313:G313"/>
    <mergeCell ref="C314:D314"/>
    <mergeCell ref="C316:G316"/>
    <mergeCell ref="C317:D317"/>
    <mergeCell ref="C318:D318"/>
    <mergeCell ref="C319:D319"/>
    <mergeCell ref="C296:G296"/>
    <mergeCell ref="C297:D297"/>
    <mergeCell ref="C298:D298"/>
    <mergeCell ref="C300:G300"/>
    <mergeCell ref="C301:G301"/>
    <mergeCell ref="C302:D302"/>
    <mergeCell ref="C303:D303"/>
    <mergeCell ref="C304:D304"/>
    <mergeCell ref="C305:D305"/>
    <mergeCell ref="C285:D285"/>
    <mergeCell ref="C290:G290"/>
    <mergeCell ref="C291:D291"/>
    <mergeCell ref="C307:G307"/>
    <mergeCell ref="C308:D308"/>
    <mergeCell ref="C310:G310"/>
    <mergeCell ref="C311:D311"/>
    <mergeCell ref="C277:G277"/>
    <mergeCell ref="C278:D278"/>
    <mergeCell ref="C280:G280"/>
    <mergeCell ref="C281:G281"/>
    <mergeCell ref="C282:D282"/>
    <mergeCell ref="C284:G284"/>
    <mergeCell ref="C268:D268"/>
    <mergeCell ref="C270:G270"/>
    <mergeCell ref="C271:D271"/>
    <mergeCell ref="C273:G273"/>
    <mergeCell ref="C274:G274"/>
    <mergeCell ref="C275:D275"/>
    <mergeCell ref="C260:D260"/>
    <mergeCell ref="C261:D261"/>
    <mergeCell ref="C262:D262"/>
    <mergeCell ref="C264:G264"/>
    <mergeCell ref="C265:D265"/>
    <mergeCell ref="C267:G267"/>
    <mergeCell ref="C254:D254"/>
    <mergeCell ref="C255:D255"/>
    <mergeCell ref="C256:D256"/>
    <mergeCell ref="C257:D257"/>
    <mergeCell ref="C258:D258"/>
    <mergeCell ref="C259:D259"/>
    <mergeCell ref="C246:G246"/>
    <mergeCell ref="C247:D247"/>
    <mergeCell ref="C249:G249"/>
    <mergeCell ref="C250:G250"/>
    <mergeCell ref="C251:D251"/>
    <mergeCell ref="C253:G253"/>
    <mergeCell ref="C236:D236"/>
    <mergeCell ref="C238:D238"/>
    <mergeCell ref="C239:D239"/>
    <mergeCell ref="C241:D241"/>
    <mergeCell ref="C243:G243"/>
    <mergeCell ref="C244:D244"/>
    <mergeCell ref="C227:G227"/>
    <mergeCell ref="C228:D228"/>
    <mergeCell ref="C230:G230"/>
    <mergeCell ref="C231:D231"/>
    <mergeCell ref="C233:G233"/>
    <mergeCell ref="C234:D234"/>
    <mergeCell ref="C213:G213"/>
    <mergeCell ref="C214:G214"/>
    <mergeCell ref="C218:G218"/>
    <mergeCell ref="C219:D219"/>
    <mergeCell ref="C221:D221"/>
    <mergeCell ref="C223:D223"/>
    <mergeCell ref="C203:D203"/>
    <mergeCell ref="C205:G205"/>
    <mergeCell ref="C206:D206"/>
    <mergeCell ref="C208:G208"/>
    <mergeCell ref="C209:D209"/>
    <mergeCell ref="C211:G211"/>
    <mergeCell ref="C192:G192"/>
    <mergeCell ref="C193:D193"/>
    <mergeCell ref="C195:G195"/>
    <mergeCell ref="C196:D196"/>
    <mergeCell ref="C198:G198"/>
    <mergeCell ref="C199:D199"/>
    <mergeCell ref="C201:G201"/>
    <mergeCell ref="C202:G202"/>
    <mergeCell ref="C180:D180"/>
    <mergeCell ref="C182:G182"/>
    <mergeCell ref="C183:D183"/>
    <mergeCell ref="C184:D184"/>
    <mergeCell ref="C186:G186"/>
    <mergeCell ref="C187:D187"/>
    <mergeCell ref="C159:D159"/>
    <mergeCell ref="C161:D161"/>
    <mergeCell ref="C163:D163"/>
    <mergeCell ref="C165:D165"/>
    <mergeCell ref="C170:G170"/>
    <mergeCell ref="C171:D171"/>
    <mergeCell ref="C173:D173"/>
    <mergeCell ref="C175:D175"/>
    <mergeCell ref="C151:D151"/>
    <mergeCell ref="C152:D152"/>
    <mergeCell ref="C153:D153"/>
    <mergeCell ref="C154:D154"/>
    <mergeCell ref="C155:D155"/>
    <mergeCell ref="C157:D157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G97"/>
    <mergeCell ref="C98:D98"/>
    <mergeCell ref="C99:D99"/>
    <mergeCell ref="C100:D100"/>
    <mergeCell ref="C101:D101"/>
    <mergeCell ref="C102:D102"/>
    <mergeCell ref="C83:G83"/>
    <mergeCell ref="C84:D84"/>
    <mergeCell ref="C86:G86"/>
    <mergeCell ref="C87:D87"/>
    <mergeCell ref="C89:D89"/>
    <mergeCell ref="C90:D90"/>
    <mergeCell ref="C76:D76"/>
    <mergeCell ref="C78:D78"/>
    <mergeCell ref="C79:D79"/>
    <mergeCell ref="C65:D65"/>
    <mergeCell ref="C67:D67"/>
    <mergeCell ref="C71:G71"/>
    <mergeCell ref="C72:D72"/>
    <mergeCell ref="C44:D44"/>
    <mergeCell ref="C46:G46"/>
    <mergeCell ref="C47:D47"/>
    <mergeCell ref="C49:D49"/>
    <mergeCell ref="C51:G51"/>
    <mergeCell ref="C52:G52"/>
    <mergeCell ref="C53:D53"/>
    <mergeCell ref="C54:D54"/>
    <mergeCell ref="C56:D56"/>
    <mergeCell ref="C36:G36"/>
    <mergeCell ref="C37:G37"/>
    <mergeCell ref="C38:D38"/>
    <mergeCell ref="C39:D39"/>
    <mergeCell ref="C40:D40"/>
    <mergeCell ref="C58:D58"/>
    <mergeCell ref="C60:D60"/>
    <mergeCell ref="C62:G62"/>
    <mergeCell ref="C63:D63"/>
    <mergeCell ref="C23:G23"/>
    <mergeCell ref="C24:D24"/>
    <mergeCell ref="C25:D25"/>
    <mergeCell ref="C29:G29"/>
    <mergeCell ref="C30:D30"/>
    <mergeCell ref="C31:D31"/>
    <mergeCell ref="C33:G33"/>
    <mergeCell ref="C34:D34"/>
    <mergeCell ref="C14:D14"/>
    <mergeCell ref="C16:G16"/>
    <mergeCell ref="C17:D17"/>
    <mergeCell ref="C18:D18"/>
    <mergeCell ref="C20:D20"/>
    <mergeCell ref="C21:D21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850</v>
      </c>
      <c r="D2" s="105" t="s">
        <v>851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04 Rek'!E13</f>
        <v>0</v>
      </c>
      <c r="D15" s="160" t="str">
        <f>'1 04 Rek'!A18</f>
        <v>Ztížené výrobní podmínky</v>
      </c>
      <c r="E15" s="161"/>
      <c r="F15" s="162"/>
      <c r="G15" s="159">
        <f>'1 04 Rek'!I18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04 Rek'!F13</f>
        <v>0</v>
      </c>
      <c r="D16" s="109" t="str">
        <f>'1 04 Rek'!A19</f>
        <v>Oborová přirážka</v>
      </c>
      <c r="E16" s="163"/>
      <c r="F16" s="164"/>
      <c r="G16" s="159">
        <f>'1 04 Rek'!I19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04 Rek'!H13</f>
        <v>0</v>
      </c>
      <c r="D17" s="109" t="str">
        <f>'1 04 Rek'!A20</f>
        <v>Přesun stavebních kapacit</v>
      </c>
      <c r="E17" s="163"/>
      <c r="F17" s="164"/>
      <c r="G17" s="159">
        <f>'1 04 Rek'!I20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04 Rek'!G13</f>
        <v>0</v>
      </c>
      <c r="D18" s="109" t="str">
        <f>'1 04 Rek'!A21</f>
        <v>Mimostaveništní doprava</v>
      </c>
      <c r="E18" s="163"/>
      <c r="F18" s="164"/>
      <c r="G18" s="159">
        <f>'1 04 Rek'!I21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04 Rek'!A22</f>
        <v>Zařízení staveniště</v>
      </c>
      <c r="E19" s="163"/>
      <c r="F19" s="164"/>
      <c r="G19" s="159">
        <f>'1 04 Rek'!I22</f>
        <v>0</v>
      </c>
    </row>
    <row r="20" spans="1:7" ht="15.95" customHeight="1" x14ac:dyDescent="0.2">
      <c r="A20" s="167"/>
      <c r="B20" s="158"/>
      <c r="C20" s="159"/>
      <c r="D20" s="109" t="str">
        <f>'1 04 Rek'!A23</f>
        <v>Provoz investora</v>
      </c>
      <c r="E20" s="163"/>
      <c r="F20" s="164"/>
      <c r="G20" s="159">
        <f>'1 04 Rek'!I23</f>
        <v>0</v>
      </c>
    </row>
    <row r="21" spans="1:7" ht="15.95" customHeight="1" x14ac:dyDescent="0.2">
      <c r="A21" s="167" t="s">
        <v>29</v>
      </c>
      <c r="B21" s="158"/>
      <c r="C21" s="159">
        <f>'1 04 Rek'!I13</f>
        <v>0</v>
      </c>
      <c r="D21" s="109" t="str">
        <f>'1 04 Rek'!A24</f>
        <v>Kompletační činnost (IČD)</v>
      </c>
      <c r="E21" s="163"/>
      <c r="F21" s="164"/>
      <c r="G21" s="159">
        <f>'1 04 Rek'!I24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04 Rek'!H26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850</v>
      </c>
      <c r="I1" s="212"/>
    </row>
    <row r="2" spans="1:57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851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x14ac:dyDescent="0.2">
      <c r="A7" s="332" t="str">
        <f>'1 04 Pol'!B7</f>
        <v>2</v>
      </c>
      <c r="B7" s="70" t="str">
        <f>'1 04 Pol'!C7</f>
        <v>Základy a zvláštní zakládání</v>
      </c>
      <c r="D7" s="230"/>
      <c r="E7" s="333">
        <f>'1 04 Pol'!BA10</f>
        <v>0</v>
      </c>
      <c r="F7" s="334">
        <f>'1 04 Pol'!BB10</f>
        <v>0</v>
      </c>
      <c r="G7" s="334">
        <f>'1 04 Pol'!BC10</f>
        <v>0</v>
      </c>
      <c r="H7" s="334">
        <f>'1 04 Pol'!BD10</f>
        <v>0</v>
      </c>
      <c r="I7" s="335">
        <f>'1 04 Pol'!BE10</f>
        <v>0</v>
      </c>
    </row>
    <row r="8" spans="1:57" s="137" customFormat="1" x14ac:dyDescent="0.2">
      <c r="A8" s="332" t="str">
        <f>'1 04 Pol'!B11</f>
        <v>96</v>
      </c>
      <c r="B8" s="70" t="str">
        <f>'1 04 Pol'!C11</f>
        <v>Bourání konstrukcí</v>
      </c>
      <c r="D8" s="230"/>
      <c r="E8" s="333">
        <f>'1 04 Pol'!BA16</f>
        <v>0</v>
      </c>
      <c r="F8" s="334">
        <f>'1 04 Pol'!BB16</f>
        <v>0</v>
      </c>
      <c r="G8" s="334">
        <f>'1 04 Pol'!BC16</f>
        <v>0</v>
      </c>
      <c r="H8" s="334">
        <f>'1 04 Pol'!BD16</f>
        <v>0</v>
      </c>
      <c r="I8" s="335">
        <f>'1 04 Pol'!BE16</f>
        <v>0</v>
      </c>
    </row>
    <row r="9" spans="1:57" s="137" customFormat="1" x14ac:dyDescent="0.2">
      <c r="A9" s="332" t="str">
        <f>'1 04 Pol'!B17</f>
        <v>99</v>
      </c>
      <c r="B9" s="70" t="str">
        <f>'1 04 Pol'!C17</f>
        <v>Staveništní přesun hmot</v>
      </c>
      <c r="D9" s="230"/>
      <c r="E9" s="333">
        <f>'1 04 Pol'!BA19</f>
        <v>0</v>
      </c>
      <c r="F9" s="334">
        <f>'1 04 Pol'!BB19</f>
        <v>0</v>
      </c>
      <c r="G9" s="334">
        <f>'1 04 Pol'!BC19</f>
        <v>0</v>
      </c>
      <c r="H9" s="334">
        <f>'1 04 Pol'!BD19</f>
        <v>0</v>
      </c>
      <c r="I9" s="335">
        <f>'1 04 Pol'!BE19</f>
        <v>0</v>
      </c>
    </row>
    <row r="10" spans="1:57" s="137" customFormat="1" x14ac:dyDescent="0.2">
      <c r="A10" s="332" t="str">
        <f>'1 04 Pol'!B20</f>
        <v>M21</v>
      </c>
      <c r="B10" s="70" t="str">
        <f>'1 04 Pol'!C20</f>
        <v>Elektromontáže</v>
      </c>
      <c r="D10" s="230"/>
      <c r="E10" s="333">
        <f>'1 04 Pol'!BA109</f>
        <v>0</v>
      </c>
      <c r="F10" s="334">
        <f>'1 04 Pol'!BB109</f>
        <v>0</v>
      </c>
      <c r="G10" s="334">
        <f>'1 04 Pol'!BC109</f>
        <v>0</v>
      </c>
      <c r="H10" s="334">
        <f>'1 04 Pol'!BD109</f>
        <v>0</v>
      </c>
      <c r="I10" s="335">
        <f>'1 04 Pol'!BE109</f>
        <v>0</v>
      </c>
    </row>
    <row r="11" spans="1:57" s="137" customFormat="1" x14ac:dyDescent="0.2">
      <c r="A11" s="332" t="str">
        <f>'1 04 Pol'!B110</f>
        <v>M46</v>
      </c>
      <c r="B11" s="70" t="str">
        <f>'1 04 Pol'!C110</f>
        <v>Zemní práce při montážích</v>
      </c>
      <c r="D11" s="230"/>
      <c r="E11" s="333">
        <f>'1 04 Pol'!BA137</f>
        <v>0</v>
      </c>
      <c r="F11" s="334">
        <f>'1 04 Pol'!BB137</f>
        <v>0</v>
      </c>
      <c r="G11" s="334">
        <f>'1 04 Pol'!BC137</f>
        <v>0</v>
      </c>
      <c r="H11" s="334">
        <f>'1 04 Pol'!BD137</f>
        <v>0</v>
      </c>
      <c r="I11" s="335">
        <f>'1 04 Pol'!BE137</f>
        <v>0</v>
      </c>
    </row>
    <row r="12" spans="1:57" s="137" customFormat="1" ht="13.5" thickBot="1" x14ac:dyDescent="0.25">
      <c r="A12" s="332" t="str">
        <f>'1 04 Pol'!B138</f>
        <v>D96</v>
      </c>
      <c r="B12" s="70" t="str">
        <f>'1 04 Pol'!C138</f>
        <v>Přesuny suti a vybouraných hmot</v>
      </c>
      <c r="D12" s="230"/>
      <c r="E12" s="333">
        <f>'1 04 Pol'!BA146</f>
        <v>0</v>
      </c>
      <c r="F12" s="334">
        <f>'1 04 Pol'!BB146</f>
        <v>0</v>
      </c>
      <c r="G12" s="334">
        <f>'1 04 Pol'!BC146</f>
        <v>0</v>
      </c>
      <c r="H12" s="334">
        <f>'1 04 Pol'!BD146</f>
        <v>0</v>
      </c>
      <c r="I12" s="335">
        <f>'1 04 Pol'!BE146</f>
        <v>0</v>
      </c>
    </row>
    <row r="13" spans="1:57" s="14" customFormat="1" ht="13.5" thickBot="1" x14ac:dyDescent="0.25">
      <c r="A13" s="231"/>
      <c r="B13" s="232" t="s">
        <v>79</v>
      </c>
      <c r="C13" s="232"/>
      <c r="D13" s="233"/>
      <c r="E13" s="234">
        <f>SUM(E7:E12)</f>
        <v>0</v>
      </c>
      <c r="F13" s="235">
        <f>SUM(F7:F12)</f>
        <v>0</v>
      </c>
      <c r="G13" s="235">
        <f>SUM(G7:G12)</f>
        <v>0</v>
      </c>
      <c r="H13" s="235">
        <f>SUM(H7:H12)</f>
        <v>0</v>
      </c>
      <c r="I13" s="236">
        <f>SUM(I7:I12)</f>
        <v>0</v>
      </c>
    </row>
    <row r="14" spans="1:57" x14ac:dyDescent="0.2">
      <c r="A14" s="137"/>
      <c r="B14" s="137"/>
      <c r="C14" s="137"/>
      <c r="D14" s="137"/>
      <c r="E14" s="137"/>
      <c r="F14" s="137"/>
      <c r="G14" s="137"/>
      <c r="H14" s="137"/>
      <c r="I14" s="137"/>
    </row>
    <row r="15" spans="1:57" ht="19.5" customHeight="1" x14ac:dyDescent="0.25">
      <c r="A15" s="222" t="s">
        <v>80</v>
      </c>
      <c r="B15" s="222"/>
      <c r="C15" s="222"/>
      <c r="D15" s="222"/>
      <c r="E15" s="222"/>
      <c r="F15" s="222"/>
      <c r="G15" s="237"/>
      <c r="H15" s="222"/>
      <c r="I15" s="222"/>
      <c r="BA15" s="143"/>
      <c r="BB15" s="143"/>
      <c r="BC15" s="143"/>
      <c r="BD15" s="143"/>
      <c r="BE15" s="143"/>
    </row>
    <row r="16" spans="1:57" ht="13.5" thickBot="1" x14ac:dyDescent="0.25"/>
    <row r="17" spans="1:53" x14ac:dyDescent="0.2">
      <c r="A17" s="175" t="s">
        <v>81</v>
      </c>
      <c r="B17" s="176"/>
      <c r="C17" s="176"/>
      <c r="D17" s="238"/>
      <c r="E17" s="239" t="s">
        <v>82</v>
      </c>
      <c r="F17" s="240" t="s">
        <v>12</v>
      </c>
      <c r="G17" s="241" t="s">
        <v>83</v>
      </c>
      <c r="H17" s="242"/>
      <c r="I17" s="243" t="s">
        <v>82</v>
      </c>
    </row>
    <row r="18" spans="1:53" x14ac:dyDescent="0.2">
      <c r="A18" s="167" t="s">
        <v>136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 x14ac:dyDescent="0.2">
      <c r="A19" s="167" t="s">
        <v>137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 x14ac:dyDescent="0.2">
      <c r="A20" s="167" t="s">
        <v>138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0</v>
      </c>
    </row>
    <row r="21" spans="1:53" x14ac:dyDescent="0.2">
      <c r="A21" s="167" t="s">
        <v>139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3" x14ac:dyDescent="0.2">
      <c r="A22" s="167" t="s">
        <v>140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1</v>
      </c>
    </row>
    <row r="23" spans="1:53" x14ac:dyDescent="0.2">
      <c r="A23" s="167" t="s">
        <v>141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1</v>
      </c>
    </row>
    <row r="24" spans="1:53" x14ac:dyDescent="0.2">
      <c r="A24" s="167" t="s">
        <v>142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2</v>
      </c>
    </row>
    <row r="25" spans="1:53" x14ac:dyDescent="0.2">
      <c r="A25" s="167" t="s">
        <v>143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2</v>
      </c>
    </row>
    <row r="26" spans="1:53" ht="13.5" thickBot="1" x14ac:dyDescent="0.25">
      <c r="A26" s="250"/>
      <c r="B26" s="251" t="s">
        <v>84</v>
      </c>
      <c r="C26" s="252"/>
      <c r="D26" s="253"/>
      <c r="E26" s="254"/>
      <c r="F26" s="255"/>
      <c r="G26" s="255"/>
      <c r="H26" s="256">
        <f>SUM(I18:I25)</f>
        <v>0</v>
      </c>
      <c r="I26" s="257"/>
    </row>
    <row r="28" spans="1:53" x14ac:dyDescent="0.2">
      <c r="B28" s="14"/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219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04 Rek'!H1</f>
        <v>04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04 Rek'!G2</f>
        <v>Bleskosvod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674</v>
      </c>
      <c r="C7" s="284" t="s">
        <v>852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854</v>
      </c>
      <c r="C8" s="295" t="s">
        <v>855</v>
      </c>
      <c r="D8" s="296" t="s">
        <v>181</v>
      </c>
      <c r="E8" s="297">
        <v>1.5</v>
      </c>
      <c r="F8" s="297">
        <v>0</v>
      </c>
      <c r="G8" s="298">
        <f>E8*F8</f>
        <v>0</v>
      </c>
      <c r="H8" s="299">
        <v>2.5249999999999999</v>
      </c>
      <c r="I8" s="300">
        <f>E8*H8</f>
        <v>3.7874999999999996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8"/>
      <c r="C9" s="309" t="s">
        <v>856</v>
      </c>
      <c r="D9" s="310"/>
      <c r="E9" s="311">
        <v>1.5</v>
      </c>
      <c r="F9" s="312"/>
      <c r="G9" s="313"/>
      <c r="H9" s="314"/>
      <c r="I9" s="306"/>
      <c r="J9" s="315"/>
      <c r="K9" s="306"/>
      <c r="M9" s="307" t="s">
        <v>856</v>
      </c>
      <c r="O9" s="292"/>
    </row>
    <row r="10" spans="1:80" x14ac:dyDescent="0.2">
      <c r="A10" s="316"/>
      <c r="B10" s="317" t="s">
        <v>101</v>
      </c>
      <c r="C10" s="318" t="s">
        <v>853</v>
      </c>
      <c r="D10" s="319"/>
      <c r="E10" s="320"/>
      <c r="F10" s="321"/>
      <c r="G10" s="322">
        <f>SUM(G7:G9)</f>
        <v>0</v>
      </c>
      <c r="H10" s="323"/>
      <c r="I10" s="324">
        <f>SUM(I7:I9)</f>
        <v>3.7874999999999996</v>
      </c>
      <c r="J10" s="323"/>
      <c r="K10" s="324">
        <f>SUM(K7:K9)</f>
        <v>0</v>
      </c>
      <c r="O10" s="292">
        <v>4</v>
      </c>
      <c r="BA10" s="325">
        <f>SUM(BA7:BA9)</f>
        <v>0</v>
      </c>
      <c r="BB10" s="325">
        <f>SUM(BB7:BB9)</f>
        <v>0</v>
      </c>
      <c r="BC10" s="325">
        <f>SUM(BC7:BC9)</f>
        <v>0</v>
      </c>
      <c r="BD10" s="325">
        <f>SUM(BD7:BD9)</f>
        <v>0</v>
      </c>
      <c r="BE10" s="325">
        <f>SUM(BE7:BE9)</f>
        <v>0</v>
      </c>
    </row>
    <row r="11" spans="1:80" x14ac:dyDescent="0.2">
      <c r="A11" s="282" t="s">
        <v>97</v>
      </c>
      <c r="B11" s="283" t="s">
        <v>259</v>
      </c>
      <c r="C11" s="284" t="s">
        <v>260</v>
      </c>
      <c r="D11" s="285"/>
      <c r="E11" s="286"/>
      <c r="F11" s="286"/>
      <c r="G11" s="287"/>
      <c r="H11" s="288"/>
      <c r="I11" s="289"/>
      <c r="J11" s="290"/>
      <c r="K11" s="291"/>
      <c r="O11" s="292">
        <v>1</v>
      </c>
    </row>
    <row r="12" spans="1:80" x14ac:dyDescent="0.2">
      <c r="A12" s="293">
        <v>2</v>
      </c>
      <c r="B12" s="294" t="s">
        <v>857</v>
      </c>
      <c r="C12" s="295" t="s">
        <v>858</v>
      </c>
      <c r="D12" s="296" t="s">
        <v>181</v>
      </c>
      <c r="E12" s="297">
        <v>0.28000000000000003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-2</v>
      </c>
      <c r="K12" s="300">
        <f>E12*J12</f>
        <v>-0.56000000000000005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x14ac:dyDescent="0.2">
      <c r="A13" s="301"/>
      <c r="B13" s="308"/>
      <c r="C13" s="309" t="s">
        <v>859</v>
      </c>
      <c r="D13" s="310"/>
      <c r="E13" s="311">
        <v>0.28000000000000003</v>
      </c>
      <c r="F13" s="312"/>
      <c r="G13" s="313"/>
      <c r="H13" s="314"/>
      <c r="I13" s="306"/>
      <c r="J13" s="315"/>
      <c r="K13" s="306"/>
      <c r="M13" s="307" t="s">
        <v>859</v>
      </c>
      <c r="O13" s="292"/>
    </row>
    <row r="14" spans="1:80" x14ac:dyDescent="0.2">
      <c r="A14" s="293">
        <v>3</v>
      </c>
      <c r="B14" s="294" t="s">
        <v>860</v>
      </c>
      <c r="C14" s="295" t="s">
        <v>861</v>
      </c>
      <c r="D14" s="296" t="s">
        <v>181</v>
      </c>
      <c r="E14" s="297">
        <v>1.5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-2.2000000000000002</v>
      </c>
      <c r="K14" s="300">
        <f>E14*J14</f>
        <v>-3.3000000000000003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x14ac:dyDescent="0.2">
      <c r="A15" s="301"/>
      <c r="B15" s="308"/>
      <c r="C15" s="309" t="s">
        <v>856</v>
      </c>
      <c r="D15" s="310"/>
      <c r="E15" s="311">
        <v>1.5</v>
      </c>
      <c r="F15" s="312"/>
      <c r="G15" s="313"/>
      <c r="H15" s="314"/>
      <c r="I15" s="306"/>
      <c r="J15" s="315"/>
      <c r="K15" s="306"/>
      <c r="M15" s="307" t="s">
        <v>856</v>
      </c>
      <c r="O15" s="292"/>
    </row>
    <row r="16" spans="1:80" x14ac:dyDescent="0.2">
      <c r="A16" s="316"/>
      <c r="B16" s="317" t="s">
        <v>101</v>
      </c>
      <c r="C16" s="318" t="s">
        <v>261</v>
      </c>
      <c r="D16" s="319"/>
      <c r="E16" s="320"/>
      <c r="F16" s="321"/>
      <c r="G16" s="322">
        <f>SUM(G11:G15)</f>
        <v>0</v>
      </c>
      <c r="H16" s="323"/>
      <c r="I16" s="324">
        <f>SUM(I11:I15)</f>
        <v>0</v>
      </c>
      <c r="J16" s="323"/>
      <c r="K16" s="324">
        <f>SUM(K11:K15)</f>
        <v>-3.8600000000000003</v>
      </c>
      <c r="O16" s="292">
        <v>4</v>
      </c>
      <c r="BA16" s="325">
        <f>SUM(BA11:BA15)</f>
        <v>0</v>
      </c>
      <c r="BB16" s="325">
        <f>SUM(BB11:BB15)</f>
        <v>0</v>
      </c>
      <c r="BC16" s="325">
        <f>SUM(BC11:BC15)</f>
        <v>0</v>
      </c>
      <c r="BD16" s="325">
        <f>SUM(BD11:BD15)</f>
        <v>0</v>
      </c>
      <c r="BE16" s="325">
        <f>SUM(BE11:BE15)</f>
        <v>0</v>
      </c>
    </row>
    <row r="17" spans="1:80" x14ac:dyDescent="0.2">
      <c r="A17" s="282" t="s">
        <v>97</v>
      </c>
      <c r="B17" s="283" t="s">
        <v>280</v>
      </c>
      <c r="C17" s="284" t="s">
        <v>281</v>
      </c>
      <c r="D17" s="285"/>
      <c r="E17" s="286"/>
      <c r="F17" s="286"/>
      <c r="G17" s="287"/>
      <c r="H17" s="288"/>
      <c r="I17" s="289"/>
      <c r="J17" s="290"/>
      <c r="K17" s="291"/>
      <c r="O17" s="292">
        <v>1</v>
      </c>
    </row>
    <row r="18" spans="1:80" x14ac:dyDescent="0.2">
      <c r="A18" s="293">
        <v>4</v>
      </c>
      <c r="B18" s="294" t="s">
        <v>283</v>
      </c>
      <c r="C18" s="295" t="s">
        <v>284</v>
      </c>
      <c r="D18" s="296" t="s">
        <v>198</v>
      </c>
      <c r="E18" s="297">
        <v>3.7875000000000001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/>
      <c r="K18" s="300">
        <f>E18*J18</f>
        <v>0</v>
      </c>
      <c r="O18" s="292">
        <v>2</v>
      </c>
      <c r="AA18" s="261">
        <v>7</v>
      </c>
      <c r="AB18" s="261">
        <v>1</v>
      </c>
      <c r="AC18" s="261">
        <v>2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7</v>
      </c>
      <c r="CB18" s="292">
        <v>1</v>
      </c>
    </row>
    <row r="19" spans="1:80" x14ac:dyDescent="0.2">
      <c r="A19" s="316"/>
      <c r="B19" s="317" t="s">
        <v>101</v>
      </c>
      <c r="C19" s="318" t="s">
        <v>282</v>
      </c>
      <c r="D19" s="319"/>
      <c r="E19" s="320"/>
      <c r="F19" s="321"/>
      <c r="G19" s="322">
        <f>SUM(G17:G18)</f>
        <v>0</v>
      </c>
      <c r="H19" s="323"/>
      <c r="I19" s="324">
        <f>SUM(I17:I18)</f>
        <v>0</v>
      </c>
      <c r="J19" s="323"/>
      <c r="K19" s="324">
        <f>SUM(K17:K18)</f>
        <v>0</v>
      </c>
      <c r="O19" s="292">
        <v>4</v>
      </c>
      <c r="BA19" s="325">
        <f>SUM(BA17:BA18)</f>
        <v>0</v>
      </c>
      <c r="BB19" s="325">
        <f>SUM(BB17:BB18)</f>
        <v>0</v>
      </c>
      <c r="BC19" s="325">
        <f>SUM(BC17:BC18)</f>
        <v>0</v>
      </c>
      <c r="BD19" s="325">
        <f>SUM(BD17:BD18)</f>
        <v>0</v>
      </c>
      <c r="BE19" s="325">
        <f>SUM(BE17:BE18)</f>
        <v>0</v>
      </c>
    </row>
    <row r="20" spans="1:80" x14ac:dyDescent="0.2">
      <c r="A20" s="282" t="s">
        <v>97</v>
      </c>
      <c r="B20" s="283" t="s">
        <v>807</v>
      </c>
      <c r="C20" s="284" t="s">
        <v>808</v>
      </c>
      <c r="D20" s="285"/>
      <c r="E20" s="286"/>
      <c r="F20" s="286"/>
      <c r="G20" s="287"/>
      <c r="H20" s="288"/>
      <c r="I20" s="289"/>
      <c r="J20" s="290"/>
      <c r="K20" s="291"/>
      <c r="O20" s="292">
        <v>1</v>
      </c>
    </row>
    <row r="21" spans="1:80" x14ac:dyDescent="0.2">
      <c r="A21" s="293">
        <v>5</v>
      </c>
      <c r="B21" s="294" t="s">
        <v>862</v>
      </c>
      <c r="C21" s="295" t="s">
        <v>863</v>
      </c>
      <c r="D21" s="296" t="s">
        <v>244</v>
      </c>
      <c r="E21" s="297">
        <v>47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9</v>
      </c>
      <c r="AC21" s="261">
        <v>9</v>
      </c>
      <c r="AZ21" s="261">
        <v>4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9</v>
      </c>
    </row>
    <row r="22" spans="1:80" x14ac:dyDescent="0.2">
      <c r="A22" s="301"/>
      <c r="B22" s="302"/>
      <c r="C22" s="303" t="s">
        <v>864</v>
      </c>
      <c r="D22" s="304"/>
      <c r="E22" s="304"/>
      <c r="F22" s="304"/>
      <c r="G22" s="305"/>
      <c r="I22" s="306"/>
      <c r="K22" s="306"/>
      <c r="L22" s="307" t="s">
        <v>864</v>
      </c>
      <c r="O22" s="292">
        <v>3</v>
      </c>
    </row>
    <row r="23" spans="1:80" x14ac:dyDescent="0.2">
      <c r="A23" s="301"/>
      <c r="B23" s="308"/>
      <c r="C23" s="309" t="s">
        <v>865</v>
      </c>
      <c r="D23" s="310"/>
      <c r="E23" s="311">
        <v>20</v>
      </c>
      <c r="F23" s="312"/>
      <c r="G23" s="313"/>
      <c r="H23" s="314"/>
      <c r="I23" s="306"/>
      <c r="J23" s="315"/>
      <c r="K23" s="306"/>
      <c r="M23" s="307" t="s">
        <v>865</v>
      </c>
      <c r="O23" s="292"/>
    </row>
    <row r="24" spans="1:80" x14ac:dyDescent="0.2">
      <c r="A24" s="301"/>
      <c r="B24" s="308"/>
      <c r="C24" s="309" t="s">
        <v>866</v>
      </c>
      <c r="D24" s="310"/>
      <c r="E24" s="311">
        <v>27</v>
      </c>
      <c r="F24" s="312"/>
      <c r="G24" s="313"/>
      <c r="H24" s="314"/>
      <c r="I24" s="306"/>
      <c r="J24" s="315"/>
      <c r="K24" s="306"/>
      <c r="M24" s="307" t="s">
        <v>866</v>
      </c>
      <c r="O24" s="292"/>
    </row>
    <row r="25" spans="1:80" ht="22.5" x14ac:dyDescent="0.2">
      <c r="A25" s="293">
        <v>6</v>
      </c>
      <c r="B25" s="294" t="s">
        <v>867</v>
      </c>
      <c r="C25" s="295" t="s">
        <v>868</v>
      </c>
      <c r="D25" s="296" t="s">
        <v>244</v>
      </c>
      <c r="E25" s="297">
        <v>325</v>
      </c>
      <c r="F25" s="297">
        <v>0</v>
      </c>
      <c r="G25" s="298">
        <f>E25*F25</f>
        <v>0</v>
      </c>
      <c r="H25" s="299">
        <v>9.8999999999999999E-4</v>
      </c>
      <c r="I25" s="300">
        <f>E25*H25</f>
        <v>0.32174999999999998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9</v>
      </c>
      <c r="AC25" s="261">
        <v>9</v>
      </c>
      <c r="AZ25" s="261">
        <v>4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9</v>
      </c>
    </row>
    <row r="26" spans="1:80" x14ac:dyDescent="0.2">
      <c r="A26" s="301"/>
      <c r="B26" s="302"/>
      <c r="C26" s="303" t="s">
        <v>869</v>
      </c>
      <c r="D26" s="304"/>
      <c r="E26" s="304"/>
      <c r="F26" s="304"/>
      <c r="G26" s="305"/>
      <c r="I26" s="306"/>
      <c r="K26" s="306"/>
      <c r="L26" s="307" t="s">
        <v>869</v>
      </c>
      <c r="O26" s="292">
        <v>3</v>
      </c>
    </row>
    <row r="27" spans="1:80" x14ac:dyDescent="0.2">
      <c r="A27" s="301"/>
      <c r="B27" s="308"/>
      <c r="C27" s="309" t="s">
        <v>870</v>
      </c>
      <c r="D27" s="310"/>
      <c r="E27" s="311">
        <v>295</v>
      </c>
      <c r="F27" s="312"/>
      <c r="G27" s="313"/>
      <c r="H27" s="314"/>
      <c r="I27" s="306"/>
      <c r="J27" s="315"/>
      <c r="K27" s="306"/>
      <c r="M27" s="307" t="s">
        <v>870</v>
      </c>
      <c r="O27" s="292"/>
    </row>
    <row r="28" spans="1:80" x14ac:dyDescent="0.2">
      <c r="A28" s="301"/>
      <c r="B28" s="308"/>
      <c r="C28" s="309" t="s">
        <v>871</v>
      </c>
      <c r="D28" s="310"/>
      <c r="E28" s="311">
        <v>30</v>
      </c>
      <c r="F28" s="312"/>
      <c r="G28" s="313"/>
      <c r="H28" s="314"/>
      <c r="I28" s="306"/>
      <c r="J28" s="315"/>
      <c r="K28" s="306"/>
      <c r="M28" s="307" t="s">
        <v>871</v>
      </c>
      <c r="O28" s="292"/>
    </row>
    <row r="29" spans="1:80" ht="22.5" x14ac:dyDescent="0.2">
      <c r="A29" s="293">
        <v>7</v>
      </c>
      <c r="B29" s="294" t="s">
        <v>872</v>
      </c>
      <c r="C29" s="295" t="s">
        <v>873</v>
      </c>
      <c r="D29" s="296" t="s">
        <v>244</v>
      </c>
      <c r="E29" s="297">
        <v>76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9</v>
      </c>
      <c r="AC29" s="261">
        <v>9</v>
      </c>
      <c r="AZ29" s="261">
        <v>4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9</v>
      </c>
    </row>
    <row r="30" spans="1:80" x14ac:dyDescent="0.2">
      <c r="A30" s="301"/>
      <c r="B30" s="302"/>
      <c r="C30" s="303" t="s">
        <v>874</v>
      </c>
      <c r="D30" s="304"/>
      <c r="E30" s="304"/>
      <c r="F30" s="304"/>
      <c r="G30" s="305"/>
      <c r="I30" s="306"/>
      <c r="K30" s="306"/>
      <c r="L30" s="307" t="s">
        <v>874</v>
      </c>
      <c r="O30" s="292">
        <v>3</v>
      </c>
    </row>
    <row r="31" spans="1:80" x14ac:dyDescent="0.2">
      <c r="A31" s="301"/>
      <c r="B31" s="308"/>
      <c r="C31" s="309" t="s">
        <v>875</v>
      </c>
      <c r="D31" s="310"/>
      <c r="E31" s="311">
        <v>56</v>
      </c>
      <c r="F31" s="312"/>
      <c r="G31" s="313"/>
      <c r="H31" s="314"/>
      <c r="I31" s="306"/>
      <c r="J31" s="315"/>
      <c r="K31" s="306"/>
      <c r="M31" s="307" t="s">
        <v>875</v>
      </c>
      <c r="O31" s="292"/>
    </row>
    <row r="32" spans="1:80" x14ac:dyDescent="0.2">
      <c r="A32" s="301"/>
      <c r="B32" s="308"/>
      <c r="C32" s="309" t="s">
        <v>876</v>
      </c>
      <c r="D32" s="310"/>
      <c r="E32" s="311">
        <v>20</v>
      </c>
      <c r="F32" s="312"/>
      <c r="G32" s="313"/>
      <c r="H32" s="314"/>
      <c r="I32" s="306"/>
      <c r="J32" s="315"/>
      <c r="K32" s="306"/>
      <c r="M32" s="307" t="s">
        <v>876</v>
      </c>
      <c r="O32" s="292"/>
    </row>
    <row r="33" spans="1:80" ht="22.5" x14ac:dyDescent="0.2">
      <c r="A33" s="293">
        <v>8</v>
      </c>
      <c r="B33" s="294" t="s">
        <v>877</v>
      </c>
      <c r="C33" s="295" t="s">
        <v>878</v>
      </c>
      <c r="D33" s="296" t="s">
        <v>244</v>
      </c>
      <c r="E33" s="297">
        <v>128</v>
      </c>
      <c r="F33" s="297">
        <v>0</v>
      </c>
      <c r="G33" s="298">
        <f>E33*F33</f>
        <v>0</v>
      </c>
      <c r="H33" s="299">
        <v>1.0499999999999999E-3</v>
      </c>
      <c r="I33" s="300">
        <f>E33*H33</f>
        <v>0.13439999999999999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9</v>
      </c>
      <c r="AC33" s="261">
        <v>9</v>
      </c>
      <c r="AZ33" s="261">
        <v>4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9</v>
      </c>
    </row>
    <row r="34" spans="1:80" x14ac:dyDescent="0.2">
      <c r="A34" s="301"/>
      <c r="B34" s="302"/>
      <c r="C34" s="303" t="s">
        <v>879</v>
      </c>
      <c r="D34" s="304"/>
      <c r="E34" s="304"/>
      <c r="F34" s="304"/>
      <c r="G34" s="305"/>
      <c r="I34" s="306"/>
      <c r="K34" s="306"/>
      <c r="L34" s="307" t="s">
        <v>879</v>
      </c>
      <c r="O34" s="292">
        <v>3</v>
      </c>
    </row>
    <row r="35" spans="1:80" x14ac:dyDescent="0.2">
      <c r="A35" s="301"/>
      <c r="B35" s="308"/>
      <c r="C35" s="309" t="s">
        <v>880</v>
      </c>
      <c r="D35" s="310"/>
      <c r="E35" s="311">
        <v>108</v>
      </c>
      <c r="F35" s="312"/>
      <c r="G35" s="313"/>
      <c r="H35" s="314"/>
      <c r="I35" s="306"/>
      <c r="J35" s="315"/>
      <c r="K35" s="306"/>
      <c r="M35" s="307" t="s">
        <v>880</v>
      </c>
      <c r="O35" s="292"/>
    </row>
    <row r="36" spans="1:80" x14ac:dyDescent="0.2">
      <c r="A36" s="301"/>
      <c r="B36" s="308"/>
      <c r="C36" s="309" t="s">
        <v>881</v>
      </c>
      <c r="D36" s="310"/>
      <c r="E36" s="311">
        <v>20</v>
      </c>
      <c r="F36" s="312"/>
      <c r="G36" s="313"/>
      <c r="H36" s="314"/>
      <c r="I36" s="306"/>
      <c r="J36" s="315"/>
      <c r="K36" s="306"/>
      <c r="M36" s="307" t="s">
        <v>881</v>
      </c>
      <c r="O36" s="292"/>
    </row>
    <row r="37" spans="1:80" ht="22.5" x14ac:dyDescent="0.2">
      <c r="A37" s="293">
        <v>9</v>
      </c>
      <c r="B37" s="294" t="s">
        <v>882</v>
      </c>
      <c r="C37" s="295" t="s">
        <v>883</v>
      </c>
      <c r="D37" s="296" t="s">
        <v>244</v>
      </c>
      <c r="E37" s="297">
        <v>418</v>
      </c>
      <c r="F37" s="297">
        <v>0</v>
      </c>
      <c r="G37" s="298">
        <f>E37*F37</f>
        <v>0</v>
      </c>
      <c r="H37" s="299">
        <v>1.6999999999999999E-3</v>
      </c>
      <c r="I37" s="300">
        <f>E37*H37</f>
        <v>0.71060000000000001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9</v>
      </c>
      <c r="AC37" s="261">
        <v>9</v>
      </c>
      <c r="AZ37" s="261">
        <v>4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9</v>
      </c>
    </row>
    <row r="38" spans="1:80" x14ac:dyDescent="0.2">
      <c r="A38" s="301"/>
      <c r="B38" s="302"/>
      <c r="C38" s="303" t="s">
        <v>884</v>
      </c>
      <c r="D38" s="304"/>
      <c r="E38" s="304"/>
      <c r="F38" s="304"/>
      <c r="G38" s="305"/>
      <c r="I38" s="306"/>
      <c r="K38" s="306"/>
      <c r="L38" s="307" t="s">
        <v>884</v>
      </c>
      <c r="O38" s="292">
        <v>3</v>
      </c>
    </row>
    <row r="39" spans="1:80" x14ac:dyDescent="0.2">
      <c r="A39" s="301"/>
      <c r="B39" s="308"/>
      <c r="C39" s="309" t="s">
        <v>885</v>
      </c>
      <c r="D39" s="310"/>
      <c r="E39" s="311">
        <v>378</v>
      </c>
      <c r="F39" s="312"/>
      <c r="G39" s="313"/>
      <c r="H39" s="314"/>
      <c r="I39" s="306"/>
      <c r="J39" s="315"/>
      <c r="K39" s="306"/>
      <c r="M39" s="307" t="s">
        <v>885</v>
      </c>
      <c r="O39" s="292"/>
    </row>
    <row r="40" spans="1:80" x14ac:dyDescent="0.2">
      <c r="A40" s="301"/>
      <c r="B40" s="308"/>
      <c r="C40" s="309" t="s">
        <v>886</v>
      </c>
      <c r="D40" s="310"/>
      <c r="E40" s="311">
        <v>40</v>
      </c>
      <c r="F40" s="312"/>
      <c r="G40" s="313"/>
      <c r="H40" s="314"/>
      <c r="I40" s="306"/>
      <c r="J40" s="315"/>
      <c r="K40" s="306"/>
      <c r="M40" s="307" t="s">
        <v>886</v>
      </c>
      <c r="O40" s="292"/>
    </row>
    <row r="41" spans="1:80" ht="22.5" x14ac:dyDescent="0.2">
      <c r="A41" s="293">
        <v>10</v>
      </c>
      <c r="B41" s="294" t="s">
        <v>887</v>
      </c>
      <c r="C41" s="295" t="s">
        <v>888</v>
      </c>
      <c r="D41" s="296" t="s">
        <v>244</v>
      </c>
      <c r="E41" s="297">
        <v>299</v>
      </c>
      <c r="F41" s="297">
        <v>0</v>
      </c>
      <c r="G41" s="298">
        <f>E41*F41</f>
        <v>0</v>
      </c>
      <c r="H41" s="299">
        <v>1.6999999999999999E-3</v>
      </c>
      <c r="I41" s="300">
        <f>E41*H41</f>
        <v>0.50829999999999997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9</v>
      </c>
      <c r="AC41" s="261">
        <v>9</v>
      </c>
      <c r="AZ41" s="261">
        <v>4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9</v>
      </c>
    </row>
    <row r="42" spans="1:80" x14ac:dyDescent="0.2">
      <c r="A42" s="301"/>
      <c r="B42" s="302"/>
      <c r="C42" s="303" t="s">
        <v>889</v>
      </c>
      <c r="D42" s="304"/>
      <c r="E42" s="304"/>
      <c r="F42" s="304"/>
      <c r="G42" s="305"/>
      <c r="I42" s="306"/>
      <c r="K42" s="306"/>
      <c r="L42" s="307" t="s">
        <v>889</v>
      </c>
      <c r="O42" s="292">
        <v>3</v>
      </c>
    </row>
    <row r="43" spans="1:80" x14ac:dyDescent="0.2">
      <c r="A43" s="301"/>
      <c r="B43" s="308"/>
      <c r="C43" s="309" t="s">
        <v>890</v>
      </c>
      <c r="D43" s="310"/>
      <c r="E43" s="311">
        <v>99</v>
      </c>
      <c r="F43" s="312"/>
      <c r="G43" s="313"/>
      <c r="H43" s="314"/>
      <c r="I43" s="306"/>
      <c r="J43" s="315"/>
      <c r="K43" s="306"/>
      <c r="M43" s="307" t="s">
        <v>890</v>
      </c>
      <c r="O43" s="292"/>
    </row>
    <row r="44" spans="1:80" x14ac:dyDescent="0.2">
      <c r="A44" s="301"/>
      <c r="B44" s="308"/>
      <c r="C44" s="309" t="s">
        <v>891</v>
      </c>
      <c r="D44" s="310"/>
      <c r="E44" s="311">
        <v>170</v>
      </c>
      <c r="F44" s="312"/>
      <c r="G44" s="313"/>
      <c r="H44" s="314"/>
      <c r="I44" s="306"/>
      <c r="J44" s="315"/>
      <c r="K44" s="306"/>
      <c r="M44" s="307" t="s">
        <v>891</v>
      </c>
      <c r="O44" s="292"/>
    </row>
    <row r="45" spans="1:80" x14ac:dyDescent="0.2">
      <c r="A45" s="301"/>
      <c r="B45" s="308"/>
      <c r="C45" s="309" t="s">
        <v>871</v>
      </c>
      <c r="D45" s="310"/>
      <c r="E45" s="311">
        <v>30</v>
      </c>
      <c r="F45" s="312"/>
      <c r="G45" s="313"/>
      <c r="H45" s="314"/>
      <c r="I45" s="306"/>
      <c r="J45" s="315"/>
      <c r="K45" s="306"/>
      <c r="M45" s="307" t="s">
        <v>871</v>
      </c>
      <c r="O45" s="292"/>
    </row>
    <row r="46" spans="1:80" ht="22.5" x14ac:dyDescent="0.2">
      <c r="A46" s="293">
        <v>11</v>
      </c>
      <c r="B46" s="294" t="s">
        <v>892</v>
      </c>
      <c r="C46" s="295" t="s">
        <v>893</v>
      </c>
      <c r="D46" s="296" t="s">
        <v>100</v>
      </c>
      <c r="E46" s="297">
        <v>1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9</v>
      </c>
      <c r="AC46" s="261">
        <v>9</v>
      </c>
      <c r="AZ46" s="261">
        <v>4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9</v>
      </c>
    </row>
    <row r="47" spans="1:80" x14ac:dyDescent="0.2">
      <c r="A47" s="301"/>
      <c r="B47" s="302"/>
      <c r="C47" s="303" t="s">
        <v>894</v>
      </c>
      <c r="D47" s="304"/>
      <c r="E47" s="304"/>
      <c r="F47" s="304"/>
      <c r="G47" s="305"/>
      <c r="I47" s="306"/>
      <c r="K47" s="306"/>
      <c r="L47" s="307" t="s">
        <v>894</v>
      </c>
      <c r="O47" s="292">
        <v>3</v>
      </c>
    </row>
    <row r="48" spans="1:80" x14ac:dyDescent="0.2">
      <c r="A48" s="293">
        <v>12</v>
      </c>
      <c r="B48" s="294" t="s">
        <v>895</v>
      </c>
      <c r="C48" s="295" t="s">
        <v>896</v>
      </c>
      <c r="D48" s="296" t="s">
        <v>389</v>
      </c>
      <c r="E48" s="297">
        <v>12</v>
      </c>
      <c r="F48" s="297">
        <v>0</v>
      </c>
      <c r="G48" s="298">
        <f>E48*F48</f>
        <v>0</v>
      </c>
      <c r="H48" s="299">
        <v>6.4999999999999997E-3</v>
      </c>
      <c r="I48" s="300">
        <f>E48*H48</f>
        <v>7.8E-2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9</v>
      </c>
      <c r="AC48" s="261">
        <v>9</v>
      </c>
      <c r="AZ48" s="261">
        <v>4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9</v>
      </c>
    </row>
    <row r="49" spans="1:80" x14ac:dyDescent="0.2">
      <c r="A49" s="301"/>
      <c r="B49" s="302"/>
      <c r="C49" s="303" t="s">
        <v>897</v>
      </c>
      <c r="D49" s="304"/>
      <c r="E49" s="304"/>
      <c r="F49" s="304"/>
      <c r="G49" s="305"/>
      <c r="I49" s="306"/>
      <c r="K49" s="306"/>
      <c r="L49" s="307" t="s">
        <v>897</v>
      </c>
      <c r="O49" s="292">
        <v>3</v>
      </c>
    </row>
    <row r="50" spans="1:80" x14ac:dyDescent="0.2">
      <c r="A50" s="301"/>
      <c r="B50" s="308"/>
      <c r="C50" s="309" t="s">
        <v>898</v>
      </c>
      <c r="D50" s="310"/>
      <c r="E50" s="311">
        <v>5</v>
      </c>
      <c r="F50" s="312"/>
      <c r="G50" s="313"/>
      <c r="H50" s="314"/>
      <c r="I50" s="306"/>
      <c r="J50" s="315"/>
      <c r="K50" s="306"/>
      <c r="M50" s="307" t="s">
        <v>898</v>
      </c>
      <c r="O50" s="292"/>
    </row>
    <row r="51" spans="1:80" x14ac:dyDescent="0.2">
      <c r="A51" s="301"/>
      <c r="B51" s="308"/>
      <c r="C51" s="309" t="s">
        <v>899</v>
      </c>
      <c r="D51" s="310"/>
      <c r="E51" s="311">
        <v>5</v>
      </c>
      <c r="F51" s="312"/>
      <c r="G51" s="313"/>
      <c r="H51" s="314"/>
      <c r="I51" s="306"/>
      <c r="J51" s="315"/>
      <c r="K51" s="306"/>
      <c r="M51" s="307" t="s">
        <v>899</v>
      </c>
      <c r="O51" s="292"/>
    </row>
    <row r="52" spans="1:80" x14ac:dyDescent="0.2">
      <c r="A52" s="301"/>
      <c r="B52" s="308"/>
      <c r="C52" s="309" t="s">
        <v>900</v>
      </c>
      <c r="D52" s="310"/>
      <c r="E52" s="311">
        <v>2</v>
      </c>
      <c r="F52" s="312"/>
      <c r="G52" s="313"/>
      <c r="H52" s="314"/>
      <c r="I52" s="306"/>
      <c r="J52" s="315"/>
      <c r="K52" s="306"/>
      <c r="M52" s="307" t="s">
        <v>900</v>
      </c>
      <c r="O52" s="292"/>
    </row>
    <row r="53" spans="1:80" x14ac:dyDescent="0.2">
      <c r="A53" s="293">
        <v>13</v>
      </c>
      <c r="B53" s="294" t="s">
        <v>901</v>
      </c>
      <c r="C53" s="295" t="s">
        <v>902</v>
      </c>
      <c r="D53" s="296" t="s">
        <v>389</v>
      </c>
      <c r="E53" s="297">
        <v>2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9</v>
      </c>
      <c r="AC53" s="261">
        <v>9</v>
      </c>
      <c r="AZ53" s="261">
        <v>4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9</v>
      </c>
    </row>
    <row r="54" spans="1:80" x14ac:dyDescent="0.2">
      <c r="A54" s="301"/>
      <c r="B54" s="302"/>
      <c r="C54" s="303" t="s">
        <v>903</v>
      </c>
      <c r="D54" s="304"/>
      <c r="E54" s="304"/>
      <c r="F54" s="304"/>
      <c r="G54" s="305"/>
      <c r="I54" s="306"/>
      <c r="K54" s="306"/>
      <c r="L54" s="307" t="s">
        <v>903</v>
      </c>
      <c r="O54" s="292">
        <v>3</v>
      </c>
    </row>
    <row r="55" spans="1:80" x14ac:dyDescent="0.2">
      <c r="A55" s="293">
        <v>14</v>
      </c>
      <c r="B55" s="294" t="s">
        <v>904</v>
      </c>
      <c r="C55" s="295" t="s">
        <v>905</v>
      </c>
      <c r="D55" s="296" t="s">
        <v>389</v>
      </c>
      <c r="E55" s="297">
        <v>7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9</v>
      </c>
      <c r="AC55" s="261">
        <v>9</v>
      </c>
      <c r="AZ55" s="261">
        <v>4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9</v>
      </c>
    </row>
    <row r="56" spans="1:80" x14ac:dyDescent="0.2">
      <c r="A56" s="301"/>
      <c r="B56" s="302"/>
      <c r="C56" s="303" t="s">
        <v>906</v>
      </c>
      <c r="D56" s="304"/>
      <c r="E56" s="304"/>
      <c r="F56" s="304"/>
      <c r="G56" s="305"/>
      <c r="I56" s="306"/>
      <c r="K56" s="306"/>
      <c r="L56" s="307" t="s">
        <v>906</v>
      </c>
      <c r="O56" s="292">
        <v>3</v>
      </c>
    </row>
    <row r="57" spans="1:80" ht="22.5" x14ac:dyDescent="0.2">
      <c r="A57" s="293">
        <v>15</v>
      </c>
      <c r="B57" s="294" t="s">
        <v>907</v>
      </c>
      <c r="C57" s="295" t="s">
        <v>908</v>
      </c>
      <c r="D57" s="296" t="s">
        <v>389</v>
      </c>
      <c r="E57" s="297">
        <v>65</v>
      </c>
      <c r="F57" s="297">
        <v>0</v>
      </c>
      <c r="G57" s="298">
        <f>E57*F57</f>
        <v>0</v>
      </c>
      <c r="H57" s="299">
        <v>1.1E-4</v>
      </c>
      <c r="I57" s="300">
        <f>E57*H57</f>
        <v>7.1500000000000001E-3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9</v>
      </c>
      <c r="AC57" s="261">
        <v>9</v>
      </c>
      <c r="AZ57" s="261">
        <v>4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9</v>
      </c>
    </row>
    <row r="58" spans="1:80" ht="22.5" x14ac:dyDescent="0.2">
      <c r="A58" s="293">
        <v>16</v>
      </c>
      <c r="B58" s="294" t="s">
        <v>909</v>
      </c>
      <c r="C58" s="295" t="s">
        <v>910</v>
      </c>
      <c r="D58" s="296" t="s">
        <v>389</v>
      </c>
      <c r="E58" s="297">
        <v>285</v>
      </c>
      <c r="F58" s="297">
        <v>0</v>
      </c>
      <c r="G58" s="298">
        <f>E58*F58</f>
        <v>0</v>
      </c>
      <c r="H58" s="299">
        <v>2.0000000000000001E-4</v>
      </c>
      <c r="I58" s="300">
        <f>E58*H58</f>
        <v>5.7000000000000002E-2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9</v>
      </c>
      <c r="AC58" s="261">
        <v>9</v>
      </c>
      <c r="AZ58" s="261">
        <v>4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9</v>
      </c>
    </row>
    <row r="59" spans="1:80" x14ac:dyDescent="0.2">
      <c r="A59" s="301"/>
      <c r="B59" s="308"/>
      <c r="C59" s="309" t="s">
        <v>911</v>
      </c>
      <c r="D59" s="310"/>
      <c r="E59" s="311">
        <v>35</v>
      </c>
      <c r="F59" s="312"/>
      <c r="G59" s="313"/>
      <c r="H59" s="314"/>
      <c r="I59" s="306"/>
      <c r="J59" s="315"/>
      <c r="K59" s="306"/>
      <c r="M59" s="307" t="s">
        <v>911</v>
      </c>
      <c r="O59" s="292"/>
    </row>
    <row r="60" spans="1:80" x14ac:dyDescent="0.2">
      <c r="A60" s="301"/>
      <c r="B60" s="308"/>
      <c r="C60" s="309" t="s">
        <v>912</v>
      </c>
      <c r="D60" s="310"/>
      <c r="E60" s="311">
        <v>250</v>
      </c>
      <c r="F60" s="312"/>
      <c r="G60" s="313"/>
      <c r="H60" s="314"/>
      <c r="I60" s="306"/>
      <c r="J60" s="315"/>
      <c r="K60" s="306"/>
      <c r="M60" s="307" t="s">
        <v>912</v>
      </c>
      <c r="O60" s="292"/>
    </row>
    <row r="61" spans="1:80" ht="22.5" x14ac:dyDescent="0.2">
      <c r="A61" s="293">
        <v>17</v>
      </c>
      <c r="B61" s="294" t="s">
        <v>913</v>
      </c>
      <c r="C61" s="295" t="s">
        <v>914</v>
      </c>
      <c r="D61" s="296" t="s">
        <v>389</v>
      </c>
      <c r="E61" s="297">
        <v>280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9</v>
      </c>
      <c r="AC61" s="261">
        <v>9</v>
      </c>
      <c r="AZ61" s="261">
        <v>4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9</v>
      </c>
    </row>
    <row r="62" spans="1:80" x14ac:dyDescent="0.2">
      <c r="A62" s="301"/>
      <c r="B62" s="302"/>
      <c r="C62" s="303" t="s">
        <v>915</v>
      </c>
      <c r="D62" s="304"/>
      <c r="E62" s="304"/>
      <c r="F62" s="304"/>
      <c r="G62" s="305"/>
      <c r="I62" s="306"/>
      <c r="K62" s="306"/>
      <c r="L62" s="307" t="s">
        <v>915</v>
      </c>
      <c r="O62" s="292">
        <v>3</v>
      </c>
    </row>
    <row r="63" spans="1:80" ht="22.5" x14ac:dyDescent="0.2">
      <c r="A63" s="293">
        <v>18</v>
      </c>
      <c r="B63" s="294" t="s">
        <v>916</v>
      </c>
      <c r="C63" s="295" t="s">
        <v>917</v>
      </c>
      <c r="D63" s="296" t="s">
        <v>389</v>
      </c>
      <c r="E63" s="297">
        <v>70</v>
      </c>
      <c r="F63" s="297">
        <v>0</v>
      </c>
      <c r="G63" s="298">
        <f>E63*F63</f>
        <v>0</v>
      </c>
      <c r="H63" s="299">
        <v>2.1000000000000001E-4</v>
      </c>
      <c r="I63" s="300">
        <f>E63*H63</f>
        <v>1.4700000000000001E-2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9</v>
      </c>
      <c r="AC63" s="261">
        <v>9</v>
      </c>
      <c r="AZ63" s="261">
        <v>4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9</v>
      </c>
    </row>
    <row r="64" spans="1:80" x14ac:dyDescent="0.2">
      <c r="A64" s="301"/>
      <c r="B64" s="302"/>
      <c r="C64" s="303" t="s">
        <v>918</v>
      </c>
      <c r="D64" s="304"/>
      <c r="E64" s="304"/>
      <c r="F64" s="304"/>
      <c r="G64" s="305"/>
      <c r="I64" s="306"/>
      <c r="K64" s="306"/>
      <c r="L64" s="307" t="s">
        <v>918</v>
      </c>
      <c r="O64" s="292">
        <v>3</v>
      </c>
    </row>
    <row r="65" spans="1:80" ht="22.5" x14ac:dyDescent="0.2">
      <c r="A65" s="293">
        <v>19</v>
      </c>
      <c r="B65" s="294" t="s">
        <v>919</v>
      </c>
      <c r="C65" s="295" t="s">
        <v>920</v>
      </c>
      <c r="D65" s="296" t="s">
        <v>389</v>
      </c>
      <c r="E65" s="297">
        <v>65</v>
      </c>
      <c r="F65" s="297">
        <v>0</v>
      </c>
      <c r="G65" s="298">
        <f>E65*F65</f>
        <v>0</v>
      </c>
      <c r="H65" s="299">
        <v>2.2000000000000001E-4</v>
      </c>
      <c r="I65" s="300">
        <f>E65*H65</f>
        <v>1.43E-2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9</v>
      </c>
      <c r="AC65" s="261">
        <v>9</v>
      </c>
      <c r="AZ65" s="261">
        <v>4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9</v>
      </c>
    </row>
    <row r="66" spans="1:80" ht="22.5" x14ac:dyDescent="0.2">
      <c r="A66" s="293">
        <v>20</v>
      </c>
      <c r="B66" s="294" t="s">
        <v>921</v>
      </c>
      <c r="C66" s="295" t="s">
        <v>922</v>
      </c>
      <c r="D66" s="296" t="s">
        <v>389</v>
      </c>
      <c r="E66" s="297">
        <v>16</v>
      </c>
      <c r="F66" s="297">
        <v>0</v>
      </c>
      <c r="G66" s="298">
        <f>E66*F66</f>
        <v>0</v>
      </c>
      <c r="H66" s="299">
        <v>3.8999999999999999E-4</v>
      </c>
      <c r="I66" s="300">
        <f>E66*H66</f>
        <v>6.2399999999999999E-3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9</v>
      </c>
      <c r="AC66" s="261">
        <v>9</v>
      </c>
      <c r="AZ66" s="261">
        <v>4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9</v>
      </c>
    </row>
    <row r="67" spans="1:80" ht="22.5" x14ac:dyDescent="0.2">
      <c r="A67" s="293">
        <v>21</v>
      </c>
      <c r="B67" s="294" t="s">
        <v>923</v>
      </c>
      <c r="C67" s="295" t="s">
        <v>924</v>
      </c>
      <c r="D67" s="296" t="s">
        <v>389</v>
      </c>
      <c r="E67" s="297">
        <v>38</v>
      </c>
      <c r="F67" s="297">
        <v>0</v>
      </c>
      <c r="G67" s="298">
        <f>E67*F67</f>
        <v>0</v>
      </c>
      <c r="H67" s="299">
        <v>1.2999999999999999E-4</v>
      </c>
      <c r="I67" s="300">
        <f>E67*H67</f>
        <v>4.9399999999999999E-3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9</v>
      </c>
      <c r="AC67" s="261">
        <v>9</v>
      </c>
      <c r="AZ67" s="261">
        <v>4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9</v>
      </c>
    </row>
    <row r="68" spans="1:80" x14ac:dyDescent="0.2">
      <c r="A68" s="293">
        <v>22</v>
      </c>
      <c r="B68" s="294" t="s">
        <v>925</v>
      </c>
      <c r="C68" s="295" t="s">
        <v>926</v>
      </c>
      <c r="D68" s="296" t="s">
        <v>389</v>
      </c>
      <c r="E68" s="297">
        <v>80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9</v>
      </c>
      <c r="AC68" s="261">
        <v>9</v>
      </c>
      <c r="AZ68" s="261">
        <v>4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9</v>
      </c>
    </row>
    <row r="69" spans="1:80" ht="22.5" x14ac:dyDescent="0.2">
      <c r="A69" s="293">
        <v>23</v>
      </c>
      <c r="B69" s="294" t="s">
        <v>927</v>
      </c>
      <c r="C69" s="295" t="s">
        <v>928</v>
      </c>
      <c r="D69" s="296" t="s">
        <v>389</v>
      </c>
      <c r="E69" s="297">
        <v>6</v>
      </c>
      <c r="F69" s="297">
        <v>0</v>
      </c>
      <c r="G69" s="298">
        <f>E69*F69</f>
        <v>0</v>
      </c>
      <c r="H69" s="299">
        <v>1.4500000000000001E-2</v>
      </c>
      <c r="I69" s="300">
        <f>E69*H69</f>
        <v>8.7000000000000008E-2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9</v>
      </c>
      <c r="AC69" s="261">
        <v>9</v>
      </c>
      <c r="AZ69" s="261">
        <v>4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9</v>
      </c>
    </row>
    <row r="70" spans="1:80" x14ac:dyDescent="0.2">
      <c r="A70" s="301"/>
      <c r="B70" s="302"/>
      <c r="C70" s="303" t="s">
        <v>929</v>
      </c>
      <c r="D70" s="304"/>
      <c r="E70" s="304"/>
      <c r="F70" s="304"/>
      <c r="G70" s="305"/>
      <c r="I70" s="306"/>
      <c r="K70" s="306"/>
      <c r="L70" s="307" t="s">
        <v>929</v>
      </c>
      <c r="O70" s="292">
        <v>3</v>
      </c>
    </row>
    <row r="71" spans="1:80" ht="22.5" x14ac:dyDescent="0.2">
      <c r="A71" s="293">
        <v>24</v>
      </c>
      <c r="B71" s="294" t="s">
        <v>930</v>
      </c>
      <c r="C71" s="295" t="s">
        <v>931</v>
      </c>
      <c r="D71" s="296" t="s">
        <v>389</v>
      </c>
      <c r="E71" s="297">
        <v>6</v>
      </c>
      <c r="F71" s="297">
        <v>0</v>
      </c>
      <c r="G71" s="298">
        <f>E71*F71</f>
        <v>0</v>
      </c>
      <c r="H71" s="299">
        <v>7.77E-3</v>
      </c>
      <c r="I71" s="300">
        <f>E71*H71</f>
        <v>4.6620000000000002E-2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9</v>
      </c>
      <c r="AC71" s="261">
        <v>9</v>
      </c>
      <c r="AZ71" s="261">
        <v>4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9</v>
      </c>
    </row>
    <row r="72" spans="1:80" x14ac:dyDescent="0.2">
      <c r="A72" s="301"/>
      <c r="B72" s="302"/>
      <c r="C72" s="303" t="s">
        <v>932</v>
      </c>
      <c r="D72" s="304"/>
      <c r="E72" s="304"/>
      <c r="F72" s="304"/>
      <c r="G72" s="305"/>
      <c r="I72" s="306"/>
      <c r="K72" s="306"/>
      <c r="L72" s="307" t="s">
        <v>932</v>
      </c>
      <c r="O72" s="292">
        <v>3</v>
      </c>
    </row>
    <row r="73" spans="1:80" ht="22.5" x14ac:dyDescent="0.2">
      <c r="A73" s="293">
        <v>25</v>
      </c>
      <c r="B73" s="294" t="s">
        <v>933</v>
      </c>
      <c r="C73" s="295" t="s">
        <v>934</v>
      </c>
      <c r="D73" s="296" t="s">
        <v>389</v>
      </c>
      <c r="E73" s="297">
        <v>27</v>
      </c>
      <c r="F73" s="297">
        <v>0</v>
      </c>
      <c r="G73" s="298">
        <f>E73*F73</f>
        <v>0</v>
      </c>
      <c r="H73" s="299">
        <v>3.64E-3</v>
      </c>
      <c r="I73" s="300">
        <f>E73*H73</f>
        <v>9.8280000000000006E-2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9</v>
      </c>
      <c r="AC73" s="261">
        <v>9</v>
      </c>
      <c r="AZ73" s="261">
        <v>4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9</v>
      </c>
    </row>
    <row r="74" spans="1:80" ht="22.5" x14ac:dyDescent="0.2">
      <c r="A74" s="293">
        <v>26</v>
      </c>
      <c r="B74" s="294" t="s">
        <v>935</v>
      </c>
      <c r="C74" s="295" t="s">
        <v>936</v>
      </c>
      <c r="D74" s="296" t="s">
        <v>389</v>
      </c>
      <c r="E74" s="297">
        <v>27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9</v>
      </c>
      <c r="AC74" s="261">
        <v>9</v>
      </c>
      <c r="AZ74" s="261">
        <v>4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9</v>
      </c>
    </row>
    <row r="75" spans="1:80" x14ac:dyDescent="0.2">
      <c r="A75" s="293">
        <v>27</v>
      </c>
      <c r="B75" s="294" t="s">
        <v>937</v>
      </c>
      <c r="C75" s="295" t="s">
        <v>938</v>
      </c>
      <c r="D75" s="296" t="s">
        <v>389</v>
      </c>
      <c r="E75" s="297">
        <v>7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9</v>
      </c>
      <c r="AC75" s="261">
        <v>9</v>
      </c>
      <c r="AZ75" s="261">
        <v>4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9</v>
      </c>
    </row>
    <row r="76" spans="1:80" x14ac:dyDescent="0.2">
      <c r="A76" s="301"/>
      <c r="B76" s="302"/>
      <c r="C76" s="303" t="s">
        <v>939</v>
      </c>
      <c r="D76" s="304"/>
      <c r="E76" s="304"/>
      <c r="F76" s="304"/>
      <c r="G76" s="305"/>
      <c r="I76" s="306"/>
      <c r="K76" s="306"/>
      <c r="L76" s="307" t="s">
        <v>939</v>
      </c>
      <c r="O76" s="292">
        <v>3</v>
      </c>
    </row>
    <row r="77" spans="1:80" ht="22.5" x14ac:dyDescent="0.2">
      <c r="A77" s="293">
        <v>28</v>
      </c>
      <c r="B77" s="294" t="s">
        <v>940</v>
      </c>
      <c r="C77" s="295" t="s">
        <v>941</v>
      </c>
      <c r="D77" s="296" t="s">
        <v>389</v>
      </c>
      <c r="E77" s="297">
        <v>267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9</v>
      </c>
      <c r="AC77" s="261">
        <v>9</v>
      </c>
      <c r="AZ77" s="261">
        <v>4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9</v>
      </c>
    </row>
    <row r="78" spans="1:80" x14ac:dyDescent="0.2">
      <c r="A78" s="301"/>
      <c r="B78" s="308"/>
      <c r="C78" s="309" t="s">
        <v>942</v>
      </c>
      <c r="D78" s="310"/>
      <c r="E78" s="311">
        <v>38</v>
      </c>
      <c r="F78" s="312"/>
      <c r="G78" s="313"/>
      <c r="H78" s="314"/>
      <c r="I78" s="306"/>
      <c r="J78" s="315"/>
      <c r="K78" s="306"/>
      <c r="M78" s="307" t="s">
        <v>942</v>
      </c>
      <c r="O78" s="292"/>
    </row>
    <row r="79" spans="1:80" x14ac:dyDescent="0.2">
      <c r="A79" s="301"/>
      <c r="B79" s="308"/>
      <c r="C79" s="309" t="s">
        <v>943</v>
      </c>
      <c r="D79" s="310"/>
      <c r="E79" s="311">
        <v>26</v>
      </c>
      <c r="F79" s="312"/>
      <c r="G79" s="313"/>
      <c r="H79" s="314"/>
      <c r="I79" s="306"/>
      <c r="J79" s="315"/>
      <c r="K79" s="306"/>
      <c r="M79" s="307" t="s">
        <v>943</v>
      </c>
      <c r="O79" s="292"/>
    </row>
    <row r="80" spans="1:80" x14ac:dyDescent="0.2">
      <c r="A80" s="301"/>
      <c r="B80" s="308"/>
      <c r="C80" s="309" t="s">
        <v>944</v>
      </c>
      <c r="D80" s="310"/>
      <c r="E80" s="311">
        <v>68</v>
      </c>
      <c r="F80" s="312"/>
      <c r="G80" s="313"/>
      <c r="H80" s="314"/>
      <c r="I80" s="306"/>
      <c r="J80" s="315"/>
      <c r="K80" s="306"/>
      <c r="M80" s="307" t="s">
        <v>944</v>
      </c>
      <c r="O80" s="292"/>
    </row>
    <row r="81" spans="1:80" x14ac:dyDescent="0.2">
      <c r="A81" s="301"/>
      <c r="B81" s="308"/>
      <c r="C81" s="309" t="s">
        <v>945</v>
      </c>
      <c r="D81" s="310"/>
      <c r="E81" s="311">
        <v>85</v>
      </c>
      <c r="F81" s="312"/>
      <c r="G81" s="313"/>
      <c r="H81" s="314"/>
      <c r="I81" s="306"/>
      <c r="J81" s="315"/>
      <c r="K81" s="306"/>
      <c r="M81" s="307" t="s">
        <v>945</v>
      </c>
      <c r="O81" s="292"/>
    </row>
    <row r="82" spans="1:80" x14ac:dyDescent="0.2">
      <c r="A82" s="301"/>
      <c r="B82" s="308"/>
      <c r="C82" s="309" t="s">
        <v>946</v>
      </c>
      <c r="D82" s="310"/>
      <c r="E82" s="311">
        <v>50</v>
      </c>
      <c r="F82" s="312"/>
      <c r="G82" s="313"/>
      <c r="H82" s="314"/>
      <c r="I82" s="306"/>
      <c r="J82" s="315"/>
      <c r="K82" s="306"/>
      <c r="M82" s="307" t="s">
        <v>946</v>
      </c>
      <c r="O82" s="292"/>
    </row>
    <row r="83" spans="1:80" x14ac:dyDescent="0.2">
      <c r="A83" s="293">
        <v>29</v>
      </c>
      <c r="B83" s="294" t="s">
        <v>947</v>
      </c>
      <c r="C83" s="295" t="s">
        <v>948</v>
      </c>
      <c r="D83" s="296" t="s">
        <v>100</v>
      </c>
      <c r="E83" s="297">
        <v>1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-0.8</v>
      </c>
      <c r="K83" s="300">
        <f>E83*J83</f>
        <v>-0.8</v>
      </c>
      <c r="O83" s="292">
        <v>2</v>
      </c>
      <c r="AA83" s="261">
        <v>1</v>
      </c>
      <c r="AB83" s="261">
        <v>9</v>
      </c>
      <c r="AC83" s="261">
        <v>9</v>
      </c>
      <c r="AZ83" s="261">
        <v>4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9</v>
      </c>
    </row>
    <row r="84" spans="1:80" x14ac:dyDescent="0.2">
      <c r="A84" s="301"/>
      <c r="B84" s="302"/>
      <c r="C84" s="303" t="s">
        <v>949</v>
      </c>
      <c r="D84" s="304"/>
      <c r="E84" s="304"/>
      <c r="F84" s="304"/>
      <c r="G84" s="305"/>
      <c r="I84" s="306"/>
      <c r="K84" s="306"/>
      <c r="L84" s="307" t="s">
        <v>949</v>
      </c>
      <c r="O84" s="292">
        <v>3</v>
      </c>
    </row>
    <row r="85" spans="1:80" x14ac:dyDescent="0.2">
      <c r="A85" s="293">
        <v>30</v>
      </c>
      <c r="B85" s="294" t="s">
        <v>950</v>
      </c>
      <c r="C85" s="295" t="s">
        <v>951</v>
      </c>
      <c r="D85" s="296" t="s">
        <v>389</v>
      </c>
      <c r="E85" s="297">
        <v>15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9</v>
      </c>
      <c r="AC85" s="261">
        <v>9</v>
      </c>
      <c r="AZ85" s="261">
        <v>4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9</v>
      </c>
    </row>
    <row r="86" spans="1:80" x14ac:dyDescent="0.2">
      <c r="A86" s="293">
        <v>31</v>
      </c>
      <c r="B86" s="294" t="s">
        <v>952</v>
      </c>
      <c r="C86" s="295" t="s">
        <v>953</v>
      </c>
      <c r="D86" s="296" t="s">
        <v>389</v>
      </c>
      <c r="E86" s="297">
        <v>15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9</v>
      </c>
      <c r="AC86" s="261">
        <v>9</v>
      </c>
      <c r="AZ86" s="261">
        <v>4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9</v>
      </c>
    </row>
    <row r="87" spans="1:80" x14ac:dyDescent="0.2">
      <c r="A87" s="301"/>
      <c r="B87" s="302"/>
      <c r="C87" s="303" t="s">
        <v>954</v>
      </c>
      <c r="D87" s="304"/>
      <c r="E87" s="304"/>
      <c r="F87" s="304"/>
      <c r="G87" s="305"/>
      <c r="I87" s="306"/>
      <c r="K87" s="306"/>
      <c r="L87" s="307" t="s">
        <v>954</v>
      </c>
      <c r="O87" s="292">
        <v>3</v>
      </c>
    </row>
    <row r="88" spans="1:80" x14ac:dyDescent="0.2">
      <c r="A88" s="293">
        <v>32</v>
      </c>
      <c r="B88" s="294" t="s">
        <v>955</v>
      </c>
      <c r="C88" s="295" t="s">
        <v>956</v>
      </c>
      <c r="D88" s="296" t="s">
        <v>244</v>
      </c>
      <c r="E88" s="297">
        <v>10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9</v>
      </c>
      <c r="AC88" s="261">
        <v>9</v>
      </c>
      <c r="AZ88" s="261">
        <v>4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9</v>
      </c>
    </row>
    <row r="89" spans="1:80" x14ac:dyDescent="0.2">
      <c r="A89" s="293">
        <v>33</v>
      </c>
      <c r="B89" s="294" t="s">
        <v>957</v>
      </c>
      <c r="C89" s="295" t="s">
        <v>958</v>
      </c>
      <c r="D89" s="296" t="s">
        <v>389</v>
      </c>
      <c r="E89" s="297">
        <v>27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9</v>
      </c>
      <c r="AC89" s="261">
        <v>9</v>
      </c>
      <c r="AZ89" s="261">
        <v>4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9</v>
      </c>
    </row>
    <row r="90" spans="1:80" x14ac:dyDescent="0.2">
      <c r="A90" s="301"/>
      <c r="B90" s="302"/>
      <c r="C90" s="303" t="s">
        <v>959</v>
      </c>
      <c r="D90" s="304"/>
      <c r="E90" s="304"/>
      <c r="F90" s="304"/>
      <c r="G90" s="305"/>
      <c r="I90" s="306"/>
      <c r="K90" s="306"/>
      <c r="L90" s="307" t="s">
        <v>959</v>
      </c>
      <c r="O90" s="292">
        <v>3</v>
      </c>
    </row>
    <row r="91" spans="1:80" x14ac:dyDescent="0.2">
      <c r="A91" s="293">
        <v>34</v>
      </c>
      <c r="B91" s="294" t="s">
        <v>960</v>
      </c>
      <c r="C91" s="295" t="s">
        <v>961</v>
      </c>
      <c r="D91" s="296" t="s">
        <v>389</v>
      </c>
      <c r="E91" s="297">
        <v>27</v>
      </c>
      <c r="F91" s="297">
        <v>0</v>
      </c>
      <c r="G91" s="298">
        <f>E91*F91</f>
        <v>0</v>
      </c>
      <c r="H91" s="299">
        <v>0</v>
      </c>
      <c r="I91" s="300">
        <f>E91*H91</f>
        <v>0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9</v>
      </c>
      <c r="AC91" s="261">
        <v>9</v>
      </c>
      <c r="AZ91" s="261">
        <v>4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9</v>
      </c>
    </row>
    <row r="92" spans="1:80" x14ac:dyDescent="0.2">
      <c r="A92" s="301"/>
      <c r="B92" s="302"/>
      <c r="C92" s="303" t="s">
        <v>962</v>
      </c>
      <c r="D92" s="304"/>
      <c r="E92" s="304"/>
      <c r="F92" s="304"/>
      <c r="G92" s="305"/>
      <c r="I92" s="306"/>
      <c r="K92" s="306"/>
      <c r="L92" s="307" t="s">
        <v>962</v>
      </c>
      <c r="O92" s="292">
        <v>3</v>
      </c>
    </row>
    <row r="93" spans="1:80" x14ac:dyDescent="0.2">
      <c r="A93" s="293">
        <v>35</v>
      </c>
      <c r="B93" s="294" t="s">
        <v>963</v>
      </c>
      <c r="C93" s="295" t="s">
        <v>964</v>
      </c>
      <c r="D93" s="296" t="s">
        <v>389</v>
      </c>
      <c r="E93" s="297">
        <v>1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9</v>
      </c>
      <c r="AC93" s="261">
        <v>9</v>
      </c>
      <c r="AZ93" s="261">
        <v>4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9</v>
      </c>
    </row>
    <row r="94" spans="1:80" x14ac:dyDescent="0.2">
      <c r="A94" s="301"/>
      <c r="B94" s="302"/>
      <c r="C94" s="303" t="s">
        <v>965</v>
      </c>
      <c r="D94" s="304"/>
      <c r="E94" s="304"/>
      <c r="F94" s="304"/>
      <c r="G94" s="305"/>
      <c r="I94" s="306"/>
      <c r="K94" s="306"/>
      <c r="L94" s="307" t="s">
        <v>965</v>
      </c>
      <c r="O94" s="292">
        <v>3</v>
      </c>
    </row>
    <row r="95" spans="1:80" x14ac:dyDescent="0.2">
      <c r="A95" s="293">
        <v>36</v>
      </c>
      <c r="B95" s="294" t="s">
        <v>966</v>
      </c>
      <c r="C95" s="295" t="s">
        <v>967</v>
      </c>
      <c r="D95" s="296" t="s">
        <v>782</v>
      </c>
      <c r="E95" s="297">
        <v>10</v>
      </c>
      <c r="F95" s="297">
        <v>0</v>
      </c>
      <c r="G95" s="298">
        <f>E95*F95</f>
        <v>0</v>
      </c>
      <c r="H95" s="299">
        <v>1E-3</v>
      </c>
      <c r="I95" s="300">
        <f>E95*H95</f>
        <v>0.01</v>
      </c>
      <c r="J95" s="299"/>
      <c r="K95" s="300">
        <f>E95*J95</f>
        <v>0</v>
      </c>
      <c r="O95" s="292">
        <v>2</v>
      </c>
      <c r="AA95" s="261">
        <v>3</v>
      </c>
      <c r="AB95" s="261">
        <v>9</v>
      </c>
      <c r="AC95" s="261">
        <v>246101810000</v>
      </c>
      <c r="AZ95" s="261">
        <v>3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3</v>
      </c>
      <c r="CB95" s="292">
        <v>9</v>
      </c>
    </row>
    <row r="96" spans="1:80" x14ac:dyDescent="0.2">
      <c r="A96" s="301"/>
      <c r="B96" s="302"/>
      <c r="C96" s="303" t="s">
        <v>864</v>
      </c>
      <c r="D96" s="304"/>
      <c r="E96" s="304"/>
      <c r="F96" s="304"/>
      <c r="G96" s="305"/>
      <c r="I96" s="306"/>
      <c r="K96" s="306"/>
      <c r="L96" s="307" t="s">
        <v>864</v>
      </c>
      <c r="O96" s="292">
        <v>3</v>
      </c>
    </row>
    <row r="97" spans="1:80" x14ac:dyDescent="0.2">
      <c r="A97" s="293">
        <v>37</v>
      </c>
      <c r="B97" s="294" t="s">
        <v>968</v>
      </c>
      <c r="C97" s="295" t="s">
        <v>969</v>
      </c>
      <c r="D97" s="296" t="s">
        <v>100</v>
      </c>
      <c r="E97" s="297">
        <v>1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/>
      <c r="K97" s="300">
        <f>E97*J97</f>
        <v>0</v>
      </c>
      <c r="O97" s="292">
        <v>2</v>
      </c>
      <c r="AA97" s="261">
        <v>3</v>
      </c>
      <c r="AB97" s="261">
        <v>9</v>
      </c>
      <c r="AC97" s="261" t="s">
        <v>968</v>
      </c>
      <c r="AZ97" s="261">
        <v>3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3</v>
      </c>
      <c r="CB97" s="292">
        <v>9</v>
      </c>
    </row>
    <row r="98" spans="1:80" x14ac:dyDescent="0.2">
      <c r="A98" s="301"/>
      <c r="B98" s="302"/>
      <c r="C98" s="303" t="s">
        <v>970</v>
      </c>
      <c r="D98" s="304"/>
      <c r="E98" s="304"/>
      <c r="F98" s="304"/>
      <c r="G98" s="305"/>
      <c r="I98" s="306"/>
      <c r="K98" s="306"/>
      <c r="L98" s="307" t="s">
        <v>970</v>
      </c>
      <c r="O98" s="292">
        <v>3</v>
      </c>
    </row>
    <row r="99" spans="1:80" x14ac:dyDescent="0.2">
      <c r="A99" s="293">
        <v>38</v>
      </c>
      <c r="B99" s="294" t="s">
        <v>971</v>
      </c>
      <c r="C99" s="295" t="s">
        <v>972</v>
      </c>
      <c r="D99" s="296" t="s">
        <v>389</v>
      </c>
      <c r="E99" s="297">
        <v>7</v>
      </c>
      <c r="F99" s="297">
        <v>0</v>
      </c>
      <c r="G99" s="298">
        <f>E99*F99</f>
        <v>0</v>
      </c>
      <c r="H99" s="299">
        <v>1.3799999999999999E-3</v>
      </c>
      <c r="I99" s="300">
        <f>E99*H99</f>
        <v>9.6600000000000002E-3</v>
      </c>
      <c r="J99" s="299"/>
      <c r="K99" s="300">
        <f>E99*J99</f>
        <v>0</v>
      </c>
      <c r="O99" s="292">
        <v>2</v>
      </c>
      <c r="AA99" s="261">
        <v>3</v>
      </c>
      <c r="AB99" s="261">
        <v>9</v>
      </c>
      <c r="AC99" s="261" t="s">
        <v>971</v>
      </c>
      <c r="AZ99" s="261">
        <v>3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3</v>
      </c>
      <c r="CB99" s="292">
        <v>9</v>
      </c>
    </row>
    <row r="100" spans="1:80" x14ac:dyDescent="0.2">
      <c r="A100" s="301"/>
      <c r="B100" s="302"/>
      <c r="C100" s="303" t="s">
        <v>973</v>
      </c>
      <c r="D100" s="304"/>
      <c r="E100" s="304"/>
      <c r="F100" s="304"/>
      <c r="G100" s="305"/>
      <c r="I100" s="306"/>
      <c r="K100" s="306"/>
      <c r="L100" s="307" t="s">
        <v>973</v>
      </c>
      <c r="O100" s="292">
        <v>3</v>
      </c>
    </row>
    <row r="101" spans="1:80" x14ac:dyDescent="0.2">
      <c r="A101" s="293">
        <v>39</v>
      </c>
      <c r="B101" s="294" t="s">
        <v>974</v>
      </c>
      <c r="C101" s="295" t="s">
        <v>975</v>
      </c>
      <c r="D101" s="296" t="s">
        <v>389</v>
      </c>
      <c r="E101" s="297">
        <v>6</v>
      </c>
      <c r="F101" s="297">
        <v>0</v>
      </c>
      <c r="G101" s="298">
        <f>E101*F101</f>
        <v>0</v>
      </c>
      <c r="H101" s="299">
        <v>1.1000000000000001E-3</v>
      </c>
      <c r="I101" s="300">
        <f>E101*H101</f>
        <v>6.6E-3</v>
      </c>
      <c r="J101" s="299"/>
      <c r="K101" s="300">
        <f>E101*J101</f>
        <v>0</v>
      </c>
      <c r="O101" s="292">
        <v>2</v>
      </c>
      <c r="AA101" s="261">
        <v>3</v>
      </c>
      <c r="AB101" s="261">
        <v>9</v>
      </c>
      <c r="AC101" s="261" t="s">
        <v>974</v>
      </c>
      <c r="AZ101" s="261">
        <v>3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3</v>
      </c>
      <c r="CB101" s="292">
        <v>9</v>
      </c>
    </row>
    <row r="102" spans="1:80" x14ac:dyDescent="0.2">
      <c r="A102" s="301"/>
      <c r="B102" s="302"/>
      <c r="C102" s="303" t="s">
        <v>976</v>
      </c>
      <c r="D102" s="304"/>
      <c r="E102" s="304"/>
      <c r="F102" s="304"/>
      <c r="G102" s="305"/>
      <c r="I102" s="306"/>
      <c r="K102" s="306"/>
      <c r="L102" s="307" t="s">
        <v>976</v>
      </c>
      <c r="O102" s="292">
        <v>3</v>
      </c>
    </row>
    <row r="103" spans="1:80" x14ac:dyDescent="0.2">
      <c r="A103" s="293">
        <v>40</v>
      </c>
      <c r="B103" s="294" t="s">
        <v>977</v>
      </c>
      <c r="C103" s="295" t="s">
        <v>978</v>
      </c>
      <c r="D103" s="296" t="s">
        <v>389</v>
      </c>
      <c r="E103" s="297">
        <v>6</v>
      </c>
      <c r="F103" s="297">
        <v>0</v>
      </c>
      <c r="G103" s="298">
        <f>E103*F103</f>
        <v>0</v>
      </c>
      <c r="H103" s="299">
        <v>1.6999999999999999E-3</v>
      </c>
      <c r="I103" s="300">
        <f>E103*H103</f>
        <v>1.0199999999999999E-2</v>
      </c>
      <c r="J103" s="299"/>
      <c r="K103" s="300">
        <f>E103*J103</f>
        <v>0</v>
      </c>
      <c r="O103" s="292">
        <v>2</v>
      </c>
      <c r="AA103" s="261">
        <v>3</v>
      </c>
      <c r="AB103" s="261">
        <v>9</v>
      </c>
      <c r="AC103" s="261" t="s">
        <v>977</v>
      </c>
      <c r="AZ103" s="261">
        <v>3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3</v>
      </c>
      <c r="CB103" s="292">
        <v>9</v>
      </c>
    </row>
    <row r="104" spans="1:80" x14ac:dyDescent="0.2">
      <c r="A104" s="301"/>
      <c r="B104" s="302"/>
      <c r="C104" s="303" t="s">
        <v>979</v>
      </c>
      <c r="D104" s="304"/>
      <c r="E104" s="304"/>
      <c r="F104" s="304"/>
      <c r="G104" s="305"/>
      <c r="I104" s="306"/>
      <c r="K104" s="306"/>
      <c r="L104" s="307" t="s">
        <v>979</v>
      </c>
      <c r="O104" s="292">
        <v>3</v>
      </c>
    </row>
    <row r="105" spans="1:80" x14ac:dyDescent="0.2">
      <c r="A105" s="293">
        <v>41</v>
      </c>
      <c r="B105" s="294" t="s">
        <v>980</v>
      </c>
      <c r="C105" s="295" t="s">
        <v>981</v>
      </c>
      <c r="D105" s="296" t="s">
        <v>389</v>
      </c>
      <c r="E105" s="297">
        <v>2</v>
      </c>
      <c r="F105" s="297">
        <v>0</v>
      </c>
      <c r="G105" s="298">
        <f>E105*F105</f>
        <v>0</v>
      </c>
      <c r="H105" s="299">
        <v>6.9999999999999999E-4</v>
      </c>
      <c r="I105" s="300">
        <f>E105*H105</f>
        <v>1.4E-3</v>
      </c>
      <c r="J105" s="299"/>
      <c r="K105" s="300">
        <f>E105*J105</f>
        <v>0</v>
      </c>
      <c r="O105" s="292">
        <v>2</v>
      </c>
      <c r="AA105" s="261">
        <v>3</v>
      </c>
      <c r="AB105" s="261">
        <v>9</v>
      </c>
      <c r="AC105" s="261" t="s">
        <v>980</v>
      </c>
      <c r="AZ105" s="261">
        <v>3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9</v>
      </c>
    </row>
    <row r="106" spans="1:80" x14ac:dyDescent="0.2">
      <c r="A106" s="301"/>
      <c r="B106" s="302"/>
      <c r="C106" s="303" t="s">
        <v>979</v>
      </c>
      <c r="D106" s="304"/>
      <c r="E106" s="304"/>
      <c r="F106" s="304"/>
      <c r="G106" s="305"/>
      <c r="I106" s="306"/>
      <c r="K106" s="306"/>
      <c r="L106" s="307" t="s">
        <v>979</v>
      </c>
      <c r="O106" s="292">
        <v>3</v>
      </c>
    </row>
    <row r="107" spans="1:80" x14ac:dyDescent="0.2">
      <c r="A107" s="293">
        <v>42</v>
      </c>
      <c r="B107" s="294" t="s">
        <v>810</v>
      </c>
      <c r="C107" s="295" t="s">
        <v>811</v>
      </c>
      <c r="D107" s="296" t="s">
        <v>812</v>
      </c>
      <c r="E107" s="297">
        <v>80</v>
      </c>
      <c r="F107" s="297">
        <v>0</v>
      </c>
      <c r="G107" s="298">
        <f>E107*F107</f>
        <v>0</v>
      </c>
      <c r="H107" s="299"/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6</v>
      </c>
      <c r="AB107" s="261">
        <v>9</v>
      </c>
      <c r="AC107" s="261">
        <v>180456171100</v>
      </c>
      <c r="AZ107" s="261">
        <v>4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6</v>
      </c>
      <c r="CB107" s="292">
        <v>9</v>
      </c>
    </row>
    <row r="108" spans="1:80" x14ac:dyDescent="0.2">
      <c r="A108" s="301"/>
      <c r="B108" s="308"/>
      <c r="C108" s="309" t="s">
        <v>982</v>
      </c>
      <c r="D108" s="310"/>
      <c r="E108" s="311">
        <v>80</v>
      </c>
      <c r="F108" s="312"/>
      <c r="G108" s="313"/>
      <c r="H108" s="314"/>
      <c r="I108" s="306"/>
      <c r="J108" s="315"/>
      <c r="K108" s="306"/>
      <c r="M108" s="307" t="s">
        <v>982</v>
      </c>
      <c r="O108" s="292"/>
    </row>
    <row r="109" spans="1:80" x14ac:dyDescent="0.2">
      <c r="A109" s="316"/>
      <c r="B109" s="317" t="s">
        <v>101</v>
      </c>
      <c r="C109" s="318" t="s">
        <v>809</v>
      </c>
      <c r="D109" s="319"/>
      <c r="E109" s="320"/>
      <c r="F109" s="321"/>
      <c r="G109" s="322">
        <f>SUM(G20:G108)</f>
        <v>0</v>
      </c>
      <c r="H109" s="323"/>
      <c r="I109" s="324">
        <f>SUM(I20:I108)</f>
        <v>2.1271399999999998</v>
      </c>
      <c r="J109" s="323"/>
      <c r="K109" s="324">
        <f>SUM(K20:K108)</f>
        <v>-0.8</v>
      </c>
      <c r="O109" s="292">
        <v>4</v>
      </c>
      <c r="BA109" s="325">
        <f>SUM(BA20:BA108)</f>
        <v>0</v>
      </c>
      <c r="BB109" s="325">
        <f>SUM(BB20:BB108)</f>
        <v>0</v>
      </c>
      <c r="BC109" s="325">
        <f>SUM(BC20:BC108)</f>
        <v>0</v>
      </c>
      <c r="BD109" s="325">
        <f>SUM(BD20:BD108)</f>
        <v>0</v>
      </c>
      <c r="BE109" s="325">
        <f>SUM(BE20:BE108)</f>
        <v>0</v>
      </c>
    </row>
    <row r="110" spans="1:80" x14ac:dyDescent="0.2">
      <c r="A110" s="282" t="s">
        <v>97</v>
      </c>
      <c r="B110" s="283" t="s">
        <v>983</v>
      </c>
      <c r="C110" s="284" t="s">
        <v>984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 ht="22.5" x14ac:dyDescent="0.2">
      <c r="A111" s="293">
        <v>43</v>
      </c>
      <c r="B111" s="294" t="s">
        <v>986</v>
      </c>
      <c r="C111" s="295" t="s">
        <v>987</v>
      </c>
      <c r="D111" s="296" t="s">
        <v>244</v>
      </c>
      <c r="E111" s="297">
        <v>0.3</v>
      </c>
      <c r="F111" s="297">
        <v>0</v>
      </c>
      <c r="G111" s="298">
        <f>E111*F111</f>
        <v>0</v>
      </c>
      <c r="H111" s="299">
        <v>1.405E-2</v>
      </c>
      <c r="I111" s="300">
        <f>E111*H111</f>
        <v>4.215E-3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9</v>
      </c>
      <c r="AC111" s="261">
        <v>9</v>
      </c>
      <c r="AZ111" s="261">
        <v>4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9</v>
      </c>
    </row>
    <row r="112" spans="1:80" x14ac:dyDescent="0.2">
      <c r="A112" s="301"/>
      <c r="B112" s="302"/>
      <c r="C112" s="303" t="s">
        <v>988</v>
      </c>
      <c r="D112" s="304"/>
      <c r="E112" s="304"/>
      <c r="F112" s="304"/>
      <c r="G112" s="305"/>
      <c r="I112" s="306"/>
      <c r="K112" s="306"/>
      <c r="L112" s="307" t="s">
        <v>988</v>
      </c>
      <c r="O112" s="292">
        <v>3</v>
      </c>
    </row>
    <row r="113" spans="1:80" x14ac:dyDescent="0.2">
      <c r="A113" s="293">
        <v>44</v>
      </c>
      <c r="B113" s="294" t="s">
        <v>989</v>
      </c>
      <c r="C113" s="295" t="s">
        <v>990</v>
      </c>
      <c r="D113" s="296" t="s">
        <v>191</v>
      </c>
      <c r="E113" s="297">
        <v>28.4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9</v>
      </c>
      <c r="AC113" s="261">
        <v>9</v>
      </c>
      <c r="AZ113" s="261">
        <v>4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9</v>
      </c>
    </row>
    <row r="114" spans="1:80" x14ac:dyDescent="0.2">
      <c r="A114" s="301"/>
      <c r="B114" s="302"/>
      <c r="C114" s="303" t="s">
        <v>991</v>
      </c>
      <c r="D114" s="304"/>
      <c r="E114" s="304"/>
      <c r="F114" s="304"/>
      <c r="G114" s="305"/>
      <c r="I114" s="306"/>
      <c r="K114" s="306"/>
      <c r="L114" s="307" t="s">
        <v>991</v>
      </c>
      <c r="O114" s="292">
        <v>3</v>
      </c>
    </row>
    <row r="115" spans="1:80" x14ac:dyDescent="0.2">
      <c r="A115" s="301"/>
      <c r="B115" s="308"/>
      <c r="C115" s="309" t="s">
        <v>992</v>
      </c>
      <c r="D115" s="310"/>
      <c r="E115" s="311">
        <v>28.4</v>
      </c>
      <c r="F115" s="312"/>
      <c r="G115" s="313"/>
      <c r="H115" s="314"/>
      <c r="I115" s="306"/>
      <c r="J115" s="315"/>
      <c r="K115" s="306"/>
      <c r="M115" s="307" t="s">
        <v>992</v>
      </c>
      <c r="O115" s="292"/>
    </row>
    <row r="116" spans="1:80" ht="22.5" x14ac:dyDescent="0.2">
      <c r="A116" s="293">
        <v>45</v>
      </c>
      <c r="B116" s="294" t="s">
        <v>993</v>
      </c>
      <c r="C116" s="295" t="s">
        <v>994</v>
      </c>
      <c r="D116" s="296" t="s">
        <v>191</v>
      </c>
      <c r="E116" s="297">
        <v>28.4</v>
      </c>
      <c r="F116" s="297">
        <v>0</v>
      </c>
      <c r="G116" s="298">
        <f>E116*F116</f>
        <v>0</v>
      </c>
      <c r="H116" s="299">
        <v>0.23363999999999999</v>
      </c>
      <c r="I116" s="300">
        <f>E116*H116</f>
        <v>6.6353759999999991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9</v>
      </c>
      <c r="AC116" s="261">
        <v>9</v>
      </c>
      <c r="AZ116" s="261">
        <v>4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9</v>
      </c>
    </row>
    <row r="117" spans="1:80" x14ac:dyDescent="0.2">
      <c r="A117" s="301"/>
      <c r="B117" s="302"/>
      <c r="C117" s="303" t="s">
        <v>995</v>
      </c>
      <c r="D117" s="304"/>
      <c r="E117" s="304"/>
      <c r="F117" s="304"/>
      <c r="G117" s="305"/>
      <c r="I117" s="306"/>
      <c r="K117" s="306"/>
      <c r="L117" s="307" t="s">
        <v>995</v>
      </c>
      <c r="O117" s="292">
        <v>3</v>
      </c>
    </row>
    <row r="118" spans="1:80" x14ac:dyDescent="0.2">
      <c r="A118" s="301"/>
      <c r="B118" s="308"/>
      <c r="C118" s="309" t="s">
        <v>992</v>
      </c>
      <c r="D118" s="310"/>
      <c r="E118" s="311">
        <v>28.4</v>
      </c>
      <c r="F118" s="312"/>
      <c r="G118" s="313"/>
      <c r="H118" s="314"/>
      <c r="I118" s="306"/>
      <c r="J118" s="315"/>
      <c r="K118" s="306"/>
      <c r="M118" s="307" t="s">
        <v>992</v>
      </c>
      <c r="O118" s="292"/>
    </row>
    <row r="119" spans="1:80" x14ac:dyDescent="0.2">
      <c r="A119" s="293">
        <v>46</v>
      </c>
      <c r="B119" s="294" t="s">
        <v>996</v>
      </c>
      <c r="C119" s="295" t="s">
        <v>997</v>
      </c>
      <c r="D119" s="296" t="s">
        <v>244</v>
      </c>
      <c r="E119" s="297">
        <v>40</v>
      </c>
      <c r="F119" s="297">
        <v>0</v>
      </c>
      <c r="G119" s="298">
        <f>E119*F119</f>
        <v>0</v>
      </c>
      <c r="H119" s="299">
        <v>0</v>
      </c>
      <c r="I119" s="300">
        <f>E119*H119</f>
        <v>0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9</v>
      </c>
      <c r="AC119" s="261">
        <v>9</v>
      </c>
      <c r="AZ119" s="261">
        <v>4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9</v>
      </c>
    </row>
    <row r="120" spans="1:80" x14ac:dyDescent="0.2">
      <c r="A120" s="301"/>
      <c r="B120" s="302"/>
      <c r="C120" s="303" t="s">
        <v>998</v>
      </c>
      <c r="D120" s="304"/>
      <c r="E120" s="304"/>
      <c r="F120" s="304"/>
      <c r="G120" s="305"/>
      <c r="I120" s="306"/>
      <c r="K120" s="306"/>
      <c r="L120" s="307" t="s">
        <v>998</v>
      </c>
      <c r="O120" s="292">
        <v>3</v>
      </c>
    </row>
    <row r="121" spans="1:80" x14ac:dyDescent="0.2">
      <c r="A121" s="301"/>
      <c r="B121" s="308"/>
      <c r="C121" s="309" t="s">
        <v>999</v>
      </c>
      <c r="D121" s="310"/>
      <c r="E121" s="311">
        <v>40</v>
      </c>
      <c r="F121" s="312"/>
      <c r="G121" s="313"/>
      <c r="H121" s="314"/>
      <c r="I121" s="306"/>
      <c r="J121" s="315"/>
      <c r="K121" s="306"/>
      <c r="M121" s="307" t="s">
        <v>999</v>
      </c>
      <c r="O121" s="292"/>
    </row>
    <row r="122" spans="1:80" x14ac:dyDescent="0.2">
      <c r="A122" s="293">
        <v>47</v>
      </c>
      <c r="B122" s="294" t="s">
        <v>1000</v>
      </c>
      <c r="C122" s="295" t="s">
        <v>1001</v>
      </c>
      <c r="D122" s="296" t="s">
        <v>244</v>
      </c>
      <c r="E122" s="297">
        <v>352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9</v>
      </c>
      <c r="AC122" s="261">
        <v>9</v>
      </c>
      <c r="AZ122" s="261">
        <v>4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9</v>
      </c>
    </row>
    <row r="123" spans="1:80" x14ac:dyDescent="0.2">
      <c r="A123" s="301"/>
      <c r="B123" s="302"/>
      <c r="C123" s="303" t="s">
        <v>1002</v>
      </c>
      <c r="D123" s="304"/>
      <c r="E123" s="304"/>
      <c r="F123" s="304"/>
      <c r="G123" s="305"/>
      <c r="I123" s="306"/>
      <c r="K123" s="306"/>
      <c r="L123" s="307" t="s">
        <v>1002</v>
      </c>
      <c r="O123" s="292">
        <v>3</v>
      </c>
    </row>
    <row r="124" spans="1:80" x14ac:dyDescent="0.2">
      <c r="A124" s="301"/>
      <c r="B124" s="308"/>
      <c r="C124" s="309" t="s">
        <v>1003</v>
      </c>
      <c r="D124" s="310"/>
      <c r="E124" s="311">
        <v>325</v>
      </c>
      <c r="F124" s="312"/>
      <c r="G124" s="313"/>
      <c r="H124" s="314"/>
      <c r="I124" s="306"/>
      <c r="J124" s="315"/>
      <c r="K124" s="306"/>
      <c r="M124" s="307" t="s">
        <v>1003</v>
      </c>
      <c r="O124" s="292"/>
    </row>
    <row r="125" spans="1:80" x14ac:dyDescent="0.2">
      <c r="A125" s="301"/>
      <c r="B125" s="308"/>
      <c r="C125" s="309" t="s">
        <v>1004</v>
      </c>
      <c r="D125" s="310"/>
      <c r="E125" s="311">
        <v>27</v>
      </c>
      <c r="F125" s="312"/>
      <c r="G125" s="313"/>
      <c r="H125" s="314"/>
      <c r="I125" s="306"/>
      <c r="J125" s="315"/>
      <c r="K125" s="306"/>
      <c r="M125" s="307" t="s">
        <v>1004</v>
      </c>
      <c r="O125" s="292"/>
    </row>
    <row r="126" spans="1:80" ht="22.5" x14ac:dyDescent="0.2">
      <c r="A126" s="293">
        <v>48</v>
      </c>
      <c r="B126" s="294" t="s">
        <v>1005</v>
      </c>
      <c r="C126" s="295" t="s">
        <v>1006</v>
      </c>
      <c r="D126" s="296" t="s">
        <v>244</v>
      </c>
      <c r="E126" s="297">
        <v>352</v>
      </c>
      <c r="F126" s="297">
        <v>0</v>
      </c>
      <c r="G126" s="298">
        <f>E126*F126</f>
        <v>0</v>
      </c>
      <c r="H126" s="299">
        <v>6.0000000000000002E-5</v>
      </c>
      <c r="I126" s="300">
        <f>E126*H126</f>
        <v>2.112E-2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9</v>
      </c>
      <c r="AC126" s="261">
        <v>9</v>
      </c>
      <c r="AZ126" s="261">
        <v>4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9</v>
      </c>
    </row>
    <row r="127" spans="1:80" x14ac:dyDescent="0.2">
      <c r="A127" s="301"/>
      <c r="B127" s="302"/>
      <c r="C127" s="303" t="s">
        <v>1007</v>
      </c>
      <c r="D127" s="304"/>
      <c r="E127" s="304"/>
      <c r="F127" s="304"/>
      <c r="G127" s="305"/>
      <c r="I127" s="306"/>
      <c r="K127" s="306"/>
      <c r="L127" s="307" t="s">
        <v>1007</v>
      </c>
      <c r="O127" s="292">
        <v>3</v>
      </c>
    </row>
    <row r="128" spans="1:80" x14ac:dyDescent="0.2">
      <c r="A128" s="301"/>
      <c r="B128" s="308"/>
      <c r="C128" s="309" t="s">
        <v>1008</v>
      </c>
      <c r="D128" s="310"/>
      <c r="E128" s="311">
        <v>352</v>
      </c>
      <c r="F128" s="312"/>
      <c r="G128" s="313"/>
      <c r="H128" s="314"/>
      <c r="I128" s="306"/>
      <c r="J128" s="315"/>
      <c r="K128" s="306"/>
      <c r="M128" s="307">
        <v>352</v>
      </c>
      <c r="O128" s="292"/>
    </row>
    <row r="129" spans="1:80" x14ac:dyDescent="0.2">
      <c r="A129" s="293">
        <v>49</v>
      </c>
      <c r="B129" s="294" t="s">
        <v>1009</v>
      </c>
      <c r="C129" s="295" t="s">
        <v>1010</v>
      </c>
      <c r="D129" s="296" t="s">
        <v>244</v>
      </c>
      <c r="E129" s="297">
        <v>352</v>
      </c>
      <c r="F129" s="297">
        <v>0</v>
      </c>
      <c r="G129" s="298">
        <f>E129*F129</f>
        <v>0</v>
      </c>
      <c r="H129" s="299">
        <v>0</v>
      </c>
      <c r="I129" s="300">
        <f>E129*H129</f>
        <v>0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9</v>
      </c>
      <c r="AC129" s="261">
        <v>9</v>
      </c>
      <c r="AZ129" s="261">
        <v>4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9</v>
      </c>
    </row>
    <row r="130" spans="1:80" x14ac:dyDescent="0.2">
      <c r="A130" s="301"/>
      <c r="B130" s="302"/>
      <c r="C130" s="303" t="s">
        <v>1011</v>
      </c>
      <c r="D130" s="304"/>
      <c r="E130" s="304"/>
      <c r="F130" s="304"/>
      <c r="G130" s="305"/>
      <c r="I130" s="306"/>
      <c r="K130" s="306"/>
      <c r="L130" s="307" t="s">
        <v>1011</v>
      </c>
      <c r="O130" s="292">
        <v>3</v>
      </c>
    </row>
    <row r="131" spans="1:80" ht="22.5" x14ac:dyDescent="0.2">
      <c r="A131" s="293">
        <v>50</v>
      </c>
      <c r="B131" s="294" t="s">
        <v>1012</v>
      </c>
      <c r="C131" s="295" t="s">
        <v>1013</v>
      </c>
      <c r="D131" s="296" t="s">
        <v>191</v>
      </c>
      <c r="E131" s="297">
        <v>176</v>
      </c>
      <c r="F131" s="297">
        <v>0</v>
      </c>
      <c r="G131" s="298">
        <f>E131*F131</f>
        <v>0</v>
      </c>
      <c r="H131" s="299">
        <v>0</v>
      </c>
      <c r="I131" s="300">
        <f>E131*H131</f>
        <v>0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9</v>
      </c>
      <c r="AC131" s="261">
        <v>9</v>
      </c>
      <c r="AZ131" s="261">
        <v>4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9</v>
      </c>
    </row>
    <row r="132" spans="1:80" x14ac:dyDescent="0.2">
      <c r="A132" s="301"/>
      <c r="B132" s="302"/>
      <c r="C132" s="303" t="s">
        <v>1014</v>
      </c>
      <c r="D132" s="304"/>
      <c r="E132" s="304"/>
      <c r="F132" s="304"/>
      <c r="G132" s="305"/>
      <c r="I132" s="306"/>
      <c r="K132" s="306"/>
      <c r="L132" s="307" t="s">
        <v>1014</v>
      </c>
      <c r="O132" s="292">
        <v>3</v>
      </c>
    </row>
    <row r="133" spans="1:80" x14ac:dyDescent="0.2">
      <c r="A133" s="301"/>
      <c r="B133" s="308"/>
      <c r="C133" s="309" t="s">
        <v>1015</v>
      </c>
      <c r="D133" s="310"/>
      <c r="E133" s="311">
        <v>176</v>
      </c>
      <c r="F133" s="312"/>
      <c r="G133" s="313"/>
      <c r="H133" s="314"/>
      <c r="I133" s="306"/>
      <c r="J133" s="315"/>
      <c r="K133" s="306"/>
      <c r="M133" s="307" t="s">
        <v>1015</v>
      </c>
      <c r="O133" s="292"/>
    </row>
    <row r="134" spans="1:80" x14ac:dyDescent="0.2">
      <c r="A134" s="293">
        <v>51</v>
      </c>
      <c r="B134" s="294" t="s">
        <v>1016</v>
      </c>
      <c r="C134" s="295" t="s">
        <v>1017</v>
      </c>
      <c r="D134" s="296" t="s">
        <v>389</v>
      </c>
      <c r="E134" s="297">
        <v>27</v>
      </c>
      <c r="F134" s="297">
        <v>0</v>
      </c>
      <c r="G134" s="298">
        <f>E134*F134</f>
        <v>0</v>
      </c>
      <c r="H134" s="299">
        <v>0</v>
      </c>
      <c r="I134" s="300">
        <f>E134*H134</f>
        <v>0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9</v>
      </c>
      <c r="AC134" s="261">
        <v>9</v>
      </c>
      <c r="AZ134" s="261">
        <v>4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9</v>
      </c>
    </row>
    <row r="135" spans="1:80" x14ac:dyDescent="0.2">
      <c r="A135" s="301"/>
      <c r="B135" s="302"/>
      <c r="C135" s="303" t="s">
        <v>1018</v>
      </c>
      <c r="D135" s="304"/>
      <c r="E135" s="304"/>
      <c r="F135" s="304"/>
      <c r="G135" s="305"/>
      <c r="I135" s="306"/>
      <c r="K135" s="306"/>
      <c r="L135" s="307" t="s">
        <v>1018</v>
      </c>
      <c r="O135" s="292">
        <v>3</v>
      </c>
    </row>
    <row r="136" spans="1:80" x14ac:dyDescent="0.2">
      <c r="A136" s="301"/>
      <c r="B136" s="308"/>
      <c r="C136" s="309" t="s">
        <v>1019</v>
      </c>
      <c r="D136" s="310"/>
      <c r="E136" s="311">
        <v>27</v>
      </c>
      <c r="F136" s="312"/>
      <c r="G136" s="313"/>
      <c r="H136" s="314"/>
      <c r="I136" s="306"/>
      <c r="J136" s="315"/>
      <c r="K136" s="306"/>
      <c r="M136" s="307">
        <v>27</v>
      </c>
      <c r="O136" s="292"/>
    </row>
    <row r="137" spans="1:80" x14ac:dyDescent="0.2">
      <c r="A137" s="316"/>
      <c r="B137" s="317" t="s">
        <v>101</v>
      </c>
      <c r="C137" s="318" t="s">
        <v>985</v>
      </c>
      <c r="D137" s="319"/>
      <c r="E137" s="320"/>
      <c r="F137" s="321"/>
      <c r="G137" s="322">
        <f>SUM(G110:G136)</f>
        <v>0</v>
      </c>
      <c r="H137" s="323"/>
      <c r="I137" s="324">
        <f>SUM(I110:I136)</f>
        <v>6.6607109999999992</v>
      </c>
      <c r="J137" s="323"/>
      <c r="K137" s="324">
        <f>SUM(K110:K136)</f>
        <v>0</v>
      </c>
      <c r="O137" s="292">
        <v>4</v>
      </c>
      <c r="BA137" s="325">
        <f>SUM(BA110:BA136)</f>
        <v>0</v>
      </c>
      <c r="BB137" s="325">
        <f>SUM(BB110:BB136)</f>
        <v>0</v>
      </c>
      <c r="BC137" s="325">
        <f>SUM(BC110:BC136)</f>
        <v>0</v>
      </c>
      <c r="BD137" s="325">
        <f>SUM(BD110:BD136)</f>
        <v>0</v>
      </c>
      <c r="BE137" s="325">
        <f>SUM(BE110:BE136)</f>
        <v>0</v>
      </c>
    </row>
    <row r="138" spans="1:80" x14ac:dyDescent="0.2">
      <c r="A138" s="282" t="s">
        <v>97</v>
      </c>
      <c r="B138" s="283" t="s">
        <v>823</v>
      </c>
      <c r="C138" s="284" t="s">
        <v>824</v>
      </c>
      <c r="D138" s="285"/>
      <c r="E138" s="286"/>
      <c r="F138" s="286"/>
      <c r="G138" s="287"/>
      <c r="H138" s="288"/>
      <c r="I138" s="289"/>
      <c r="J138" s="290"/>
      <c r="K138" s="291"/>
      <c r="O138" s="292">
        <v>1</v>
      </c>
    </row>
    <row r="139" spans="1:80" x14ac:dyDescent="0.2">
      <c r="A139" s="293">
        <v>52</v>
      </c>
      <c r="B139" s="294" t="s">
        <v>839</v>
      </c>
      <c r="C139" s="295" t="s">
        <v>840</v>
      </c>
      <c r="D139" s="296" t="s">
        <v>198</v>
      </c>
      <c r="E139" s="297">
        <v>4.66</v>
      </c>
      <c r="F139" s="297">
        <v>0</v>
      </c>
      <c r="G139" s="298">
        <f>E139*F139</f>
        <v>0</v>
      </c>
      <c r="H139" s="299">
        <v>0</v>
      </c>
      <c r="I139" s="300">
        <f>E139*H139</f>
        <v>0</v>
      </c>
      <c r="J139" s="299"/>
      <c r="K139" s="300">
        <f>E139*J139</f>
        <v>0</v>
      </c>
      <c r="O139" s="292">
        <v>2</v>
      </c>
      <c r="AA139" s="261">
        <v>8</v>
      </c>
      <c r="AB139" s="261">
        <v>0</v>
      </c>
      <c r="AC139" s="261">
        <v>3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8</v>
      </c>
      <c r="CB139" s="292">
        <v>0</v>
      </c>
    </row>
    <row r="140" spans="1:80" x14ac:dyDescent="0.2">
      <c r="A140" s="293">
        <v>53</v>
      </c>
      <c r="B140" s="294" t="s">
        <v>841</v>
      </c>
      <c r="C140" s="295" t="s">
        <v>842</v>
      </c>
      <c r="D140" s="296" t="s">
        <v>198</v>
      </c>
      <c r="E140" s="297">
        <v>88.54</v>
      </c>
      <c r="F140" s="297">
        <v>0</v>
      </c>
      <c r="G140" s="298">
        <f>E140*F140</f>
        <v>0</v>
      </c>
      <c r="H140" s="299">
        <v>0</v>
      </c>
      <c r="I140" s="300">
        <f>E140*H140</f>
        <v>0</v>
      </c>
      <c r="J140" s="299"/>
      <c r="K140" s="300">
        <f>E140*J140</f>
        <v>0</v>
      </c>
      <c r="O140" s="292">
        <v>2</v>
      </c>
      <c r="AA140" s="261">
        <v>8</v>
      </c>
      <c r="AB140" s="261">
        <v>0</v>
      </c>
      <c r="AC140" s="261">
        <v>3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8</v>
      </c>
      <c r="CB140" s="292">
        <v>0</v>
      </c>
    </row>
    <row r="141" spans="1:80" x14ac:dyDescent="0.2">
      <c r="A141" s="293">
        <v>54</v>
      </c>
      <c r="B141" s="294" t="s">
        <v>843</v>
      </c>
      <c r="C141" s="295" t="s">
        <v>844</v>
      </c>
      <c r="D141" s="296" t="s">
        <v>198</v>
      </c>
      <c r="E141" s="297">
        <v>4.66</v>
      </c>
      <c r="F141" s="297">
        <v>0</v>
      </c>
      <c r="G141" s="298">
        <f>E141*F141</f>
        <v>0</v>
      </c>
      <c r="H141" s="299">
        <v>0</v>
      </c>
      <c r="I141" s="300">
        <f>E141*H141</f>
        <v>0</v>
      </c>
      <c r="J141" s="299"/>
      <c r="K141" s="300">
        <f>E141*J141</f>
        <v>0</v>
      </c>
      <c r="O141" s="292">
        <v>2</v>
      </c>
      <c r="AA141" s="261">
        <v>8</v>
      </c>
      <c r="AB141" s="261">
        <v>0</v>
      </c>
      <c r="AC141" s="261">
        <v>3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8</v>
      </c>
      <c r="CB141" s="292">
        <v>0</v>
      </c>
    </row>
    <row r="142" spans="1:80" x14ac:dyDescent="0.2">
      <c r="A142" s="293">
        <v>55</v>
      </c>
      <c r="B142" s="294" t="s">
        <v>845</v>
      </c>
      <c r="C142" s="295" t="s">
        <v>846</v>
      </c>
      <c r="D142" s="296" t="s">
        <v>198</v>
      </c>
      <c r="E142" s="297">
        <v>9.32</v>
      </c>
      <c r="F142" s="297">
        <v>0</v>
      </c>
      <c r="G142" s="298">
        <f>E142*F142</f>
        <v>0</v>
      </c>
      <c r="H142" s="299">
        <v>0</v>
      </c>
      <c r="I142" s="300">
        <f>E142*H142</f>
        <v>0</v>
      </c>
      <c r="J142" s="299"/>
      <c r="K142" s="300">
        <f>E142*J142</f>
        <v>0</v>
      </c>
      <c r="O142" s="292">
        <v>2</v>
      </c>
      <c r="AA142" s="261">
        <v>8</v>
      </c>
      <c r="AB142" s="261">
        <v>0</v>
      </c>
      <c r="AC142" s="261">
        <v>3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8</v>
      </c>
      <c r="CB142" s="292">
        <v>0</v>
      </c>
    </row>
    <row r="143" spans="1:80" x14ac:dyDescent="0.2">
      <c r="A143" s="293">
        <v>56</v>
      </c>
      <c r="B143" s="294" t="s">
        <v>847</v>
      </c>
      <c r="C143" s="295" t="s">
        <v>848</v>
      </c>
      <c r="D143" s="296" t="s">
        <v>198</v>
      </c>
      <c r="E143" s="297">
        <v>4.66</v>
      </c>
      <c r="F143" s="297">
        <v>0</v>
      </c>
      <c r="G143" s="298">
        <f>E143*F143</f>
        <v>0</v>
      </c>
      <c r="H143" s="299">
        <v>0</v>
      </c>
      <c r="I143" s="300">
        <f>E143*H143</f>
        <v>0</v>
      </c>
      <c r="J143" s="299"/>
      <c r="K143" s="300">
        <f>E143*J143</f>
        <v>0</v>
      </c>
      <c r="O143" s="292">
        <v>2</v>
      </c>
      <c r="AA143" s="261">
        <v>8</v>
      </c>
      <c r="AB143" s="261">
        <v>0</v>
      </c>
      <c r="AC143" s="261">
        <v>3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8</v>
      </c>
      <c r="CB143" s="292">
        <v>0</v>
      </c>
    </row>
    <row r="144" spans="1:80" x14ac:dyDescent="0.2">
      <c r="A144" s="293">
        <v>57</v>
      </c>
      <c r="B144" s="294" t="s">
        <v>833</v>
      </c>
      <c r="C144" s="295" t="s">
        <v>834</v>
      </c>
      <c r="D144" s="296" t="s">
        <v>198</v>
      </c>
      <c r="E144" s="297">
        <v>4.66</v>
      </c>
      <c r="F144" s="297">
        <v>0</v>
      </c>
      <c r="G144" s="298">
        <f>E144*F144</f>
        <v>0</v>
      </c>
      <c r="H144" s="299">
        <v>0</v>
      </c>
      <c r="I144" s="300">
        <f>E144*H144</f>
        <v>0</v>
      </c>
      <c r="J144" s="299"/>
      <c r="K144" s="300">
        <f>E144*J144</f>
        <v>0</v>
      </c>
      <c r="O144" s="292">
        <v>2</v>
      </c>
      <c r="AA144" s="261">
        <v>8</v>
      </c>
      <c r="AB144" s="261">
        <v>0</v>
      </c>
      <c r="AC144" s="261">
        <v>3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8</v>
      </c>
      <c r="CB144" s="292">
        <v>0</v>
      </c>
    </row>
    <row r="145" spans="1:57" x14ac:dyDescent="0.2">
      <c r="A145" s="301"/>
      <c r="B145" s="302"/>
      <c r="C145" s="303"/>
      <c r="D145" s="304"/>
      <c r="E145" s="304"/>
      <c r="F145" s="304"/>
      <c r="G145" s="305"/>
      <c r="I145" s="306"/>
      <c r="K145" s="306"/>
      <c r="L145" s="307"/>
      <c r="O145" s="292">
        <v>3</v>
      </c>
    </row>
    <row r="146" spans="1:57" x14ac:dyDescent="0.2">
      <c r="A146" s="316"/>
      <c r="B146" s="317" t="s">
        <v>101</v>
      </c>
      <c r="C146" s="318" t="s">
        <v>825</v>
      </c>
      <c r="D146" s="319"/>
      <c r="E146" s="320"/>
      <c r="F146" s="321"/>
      <c r="G146" s="322">
        <f>SUM(G138:G145)</f>
        <v>0</v>
      </c>
      <c r="H146" s="323"/>
      <c r="I146" s="324">
        <f>SUM(I138:I145)</f>
        <v>0</v>
      </c>
      <c r="J146" s="323"/>
      <c r="K146" s="324">
        <f>SUM(K138:K145)</f>
        <v>0</v>
      </c>
      <c r="O146" s="292">
        <v>4</v>
      </c>
      <c r="BA146" s="325">
        <f>SUM(BA138:BA145)</f>
        <v>0</v>
      </c>
      <c r="BB146" s="325">
        <f>SUM(BB138:BB145)</f>
        <v>0</v>
      </c>
      <c r="BC146" s="325">
        <f>SUM(BC138:BC145)</f>
        <v>0</v>
      </c>
      <c r="BD146" s="325">
        <f>SUM(BD138:BD145)</f>
        <v>0</v>
      </c>
      <c r="BE146" s="325">
        <f>SUM(BE138:BE145)</f>
        <v>0</v>
      </c>
    </row>
    <row r="147" spans="1:57" x14ac:dyDescent="0.2">
      <c r="E147" s="261"/>
    </row>
    <row r="148" spans="1:57" x14ac:dyDescent="0.2">
      <c r="E148" s="261"/>
    </row>
    <row r="149" spans="1:57" x14ac:dyDescent="0.2">
      <c r="E149" s="261"/>
    </row>
    <row r="150" spans="1:57" x14ac:dyDescent="0.2">
      <c r="E150" s="261"/>
    </row>
    <row r="151" spans="1:57" x14ac:dyDescent="0.2">
      <c r="E151" s="261"/>
    </row>
    <row r="152" spans="1:57" x14ac:dyDescent="0.2">
      <c r="E152" s="261"/>
    </row>
    <row r="153" spans="1:57" x14ac:dyDescent="0.2">
      <c r="E153" s="261"/>
    </row>
    <row r="154" spans="1:57" x14ac:dyDescent="0.2">
      <c r="E154" s="261"/>
    </row>
    <row r="155" spans="1:57" x14ac:dyDescent="0.2">
      <c r="E155" s="261"/>
    </row>
    <row r="156" spans="1:57" x14ac:dyDescent="0.2">
      <c r="E156" s="261"/>
    </row>
    <row r="157" spans="1:57" x14ac:dyDescent="0.2">
      <c r="E157" s="261"/>
    </row>
    <row r="158" spans="1:57" x14ac:dyDescent="0.2">
      <c r="E158" s="261"/>
    </row>
    <row r="159" spans="1:57" x14ac:dyDescent="0.2">
      <c r="E159" s="261"/>
    </row>
    <row r="160" spans="1:57" x14ac:dyDescent="0.2">
      <c r="E160" s="261"/>
    </row>
    <row r="161" spans="1:7" x14ac:dyDescent="0.2">
      <c r="E161" s="261"/>
    </row>
    <row r="162" spans="1:7" x14ac:dyDescent="0.2">
      <c r="E162" s="261"/>
    </row>
    <row r="163" spans="1:7" x14ac:dyDescent="0.2">
      <c r="E163" s="261"/>
    </row>
    <row r="164" spans="1:7" x14ac:dyDescent="0.2">
      <c r="E164" s="261"/>
    </row>
    <row r="165" spans="1:7" x14ac:dyDescent="0.2">
      <c r="E165" s="261"/>
    </row>
    <row r="166" spans="1:7" x14ac:dyDescent="0.2">
      <c r="E166" s="261"/>
    </row>
    <row r="167" spans="1:7" x14ac:dyDescent="0.2">
      <c r="E167" s="261"/>
    </row>
    <row r="168" spans="1:7" x14ac:dyDescent="0.2">
      <c r="E168" s="261"/>
    </row>
    <row r="169" spans="1:7" x14ac:dyDescent="0.2">
      <c r="E169" s="261"/>
    </row>
    <row r="170" spans="1:7" x14ac:dyDescent="0.2">
      <c r="A170" s="315"/>
      <c r="B170" s="315"/>
      <c r="C170" s="315"/>
      <c r="D170" s="315"/>
      <c r="E170" s="315"/>
      <c r="F170" s="315"/>
      <c r="G170" s="315"/>
    </row>
    <row r="171" spans="1:7" x14ac:dyDescent="0.2">
      <c r="A171" s="315"/>
      <c r="B171" s="315"/>
      <c r="C171" s="315"/>
      <c r="D171" s="315"/>
      <c r="E171" s="315"/>
      <c r="F171" s="315"/>
      <c r="G171" s="315"/>
    </row>
    <row r="172" spans="1:7" x14ac:dyDescent="0.2">
      <c r="A172" s="315"/>
      <c r="B172" s="315"/>
      <c r="C172" s="315"/>
      <c r="D172" s="315"/>
      <c r="E172" s="315"/>
      <c r="F172" s="315"/>
      <c r="G172" s="315"/>
    </row>
    <row r="173" spans="1:7" x14ac:dyDescent="0.2">
      <c r="A173" s="315"/>
      <c r="B173" s="315"/>
      <c r="C173" s="315"/>
      <c r="D173" s="315"/>
      <c r="E173" s="315"/>
      <c r="F173" s="315"/>
      <c r="G173" s="315"/>
    </row>
    <row r="174" spans="1:7" x14ac:dyDescent="0.2">
      <c r="E174" s="261"/>
    </row>
    <row r="175" spans="1:7" x14ac:dyDescent="0.2">
      <c r="E175" s="261"/>
    </row>
    <row r="176" spans="1:7" x14ac:dyDescent="0.2">
      <c r="E176" s="261"/>
    </row>
    <row r="177" spans="5:5" x14ac:dyDescent="0.2">
      <c r="E177" s="261"/>
    </row>
    <row r="178" spans="5:5" x14ac:dyDescent="0.2">
      <c r="E178" s="261"/>
    </row>
    <row r="179" spans="5:5" x14ac:dyDescent="0.2">
      <c r="E179" s="261"/>
    </row>
    <row r="180" spans="5:5" x14ac:dyDescent="0.2">
      <c r="E180" s="261"/>
    </row>
    <row r="181" spans="5:5" x14ac:dyDescent="0.2">
      <c r="E181" s="261"/>
    </row>
    <row r="182" spans="5:5" x14ac:dyDescent="0.2">
      <c r="E182" s="261"/>
    </row>
    <row r="183" spans="5:5" x14ac:dyDescent="0.2">
      <c r="E183" s="261"/>
    </row>
    <row r="184" spans="5:5" x14ac:dyDescent="0.2">
      <c r="E184" s="261"/>
    </row>
    <row r="185" spans="5:5" x14ac:dyDescent="0.2">
      <c r="E185" s="261"/>
    </row>
    <row r="186" spans="5:5" x14ac:dyDescent="0.2">
      <c r="E186" s="261"/>
    </row>
    <row r="187" spans="5:5" x14ac:dyDescent="0.2">
      <c r="E187" s="261"/>
    </row>
    <row r="188" spans="5:5" x14ac:dyDescent="0.2">
      <c r="E188" s="261"/>
    </row>
    <row r="189" spans="5:5" x14ac:dyDescent="0.2">
      <c r="E189" s="261"/>
    </row>
    <row r="190" spans="5:5" x14ac:dyDescent="0.2">
      <c r="E190" s="261"/>
    </row>
    <row r="191" spans="5:5" x14ac:dyDescent="0.2">
      <c r="E191" s="261"/>
    </row>
    <row r="192" spans="5:5" x14ac:dyDescent="0.2">
      <c r="E192" s="261"/>
    </row>
    <row r="193" spans="1:7" x14ac:dyDescent="0.2">
      <c r="E193" s="261"/>
    </row>
    <row r="194" spans="1:7" x14ac:dyDescent="0.2">
      <c r="E194" s="261"/>
    </row>
    <row r="195" spans="1:7" x14ac:dyDescent="0.2">
      <c r="E195" s="261"/>
    </row>
    <row r="196" spans="1:7" x14ac:dyDescent="0.2">
      <c r="E196" s="261"/>
    </row>
    <row r="197" spans="1:7" x14ac:dyDescent="0.2">
      <c r="E197" s="261"/>
    </row>
    <row r="198" spans="1:7" x14ac:dyDescent="0.2">
      <c r="E198" s="261"/>
    </row>
    <row r="199" spans="1:7" x14ac:dyDescent="0.2">
      <c r="E199" s="261"/>
    </row>
    <row r="200" spans="1:7" x14ac:dyDescent="0.2">
      <c r="E200" s="261"/>
    </row>
    <row r="201" spans="1:7" x14ac:dyDescent="0.2">
      <c r="E201" s="261"/>
    </row>
    <row r="202" spans="1:7" x14ac:dyDescent="0.2">
      <c r="E202" s="261"/>
    </row>
    <row r="203" spans="1:7" x14ac:dyDescent="0.2">
      <c r="E203" s="261"/>
    </row>
    <row r="204" spans="1:7" x14ac:dyDescent="0.2">
      <c r="E204" s="261"/>
    </row>
    <row r="205" spans="1:7" x14ac:dyDescent="0.2">
      <c r="A205" s="326"/>
      <c r="B205" s="326"/>
    </row>
    <row r="206" spans="1:7" x14ac:dyDescent="0.2">
      <c r="A206" s="315"/>
      <c r="B206" s="315"/>
      <c r="C206" s="327"/>
      <c r="D206" s="327"/>
      <c r="E206" s="328"/>
      <c r="F206" s="327"/>
      <c r="G206" s="329"/>
    </row>
    <row r="207" spans="1:7" x14ac:dyDescent="0.2">
      <c r="A207" s="330"/>
      <c r="B207" s="330"/>
      <c r="C207" s="315"/>
      <c r="D207" s="315"/>
      <c r="E207" s="331"/>
      <c r="F207" s="315"/>
      <c r="G207" s="315"/>
    </row>
    <row r="208" spans="1:7" x14ac:dyDescent="0.2">
      <c r="A208" s="315"/>
      <c r="B208" s="315"/>
      <c r="C208" s="315"/>
      <c r="D208" s="315"/>
      <c r="E208" s="331"/>
      <c r="F208" s="315"/>
      <c r="G208" s="315"/>
    </row>
    <row r="209" spans="1:7" x14ac:dyDescent="0.2">
      <c r="A209" s="315"/>
      <c r="B209" s="315"/>
      <c r="C209" s="315"/>
      <c r="D209" s="315"/>
      <c r="E209" s="331"/>
      <c r="F209" s="315"/>
      <c r="G209" s="315"/>
    </row>
    <row r="210" spans="1:7" x14ac:dyDescent="0.2">
      <c r="A210" s="315"/>
      <c r="B210" s="315"/>
      <c r="C210" s="315"/>
      <c r="D210" s="315"/>
      <c r="E210" s="331"/>
      <c r="F210" s="315"/>
      <c r="G210" s="315"/>
    </row>
    <row r="211" spans="1:7" x14ac:dyDescent="0.2">
      <c r="A211" s="315"/>
      <c r="B211" s="315"/>
      <c r="C211" s="315"/>
      <c r="D211" s="315"/>
      <c r="E211" s="331"/>
      <c r="F211" s="315"/>
      <c r="G211" s="315"/>
    </row>
    <row r="212" spans="1:7" x14ac:dyDescent="0.2">
      <c r="A212" s="315"/>
      <c r="B212" s="315"/>
      <c r="C212" s="315"/>
      <c r="D212" s="315"/>
      <c r="E212" s="331"/>
      <c r="F212" s="315"/>
      <c r="G212" s="315"/>
    </row>
    <row r="213" spans="1:7" x14ac:dyDescent="0.2">
      <c r="A213" s="315"/>
      <c r="B213" s="315"/>
      <c r="C213" s="315"/>
      <c r="D213" s="315"/>
      <c r="E213" s="331"/>
      <c r="F213" s="315"/>
      <c r="G213" s="315"/>
    </row>
    <row r="214" spans="1:7" x14ac:dyDescent="0.2">
      <c r="A214" s="315"/>
      <c r="B214" s="315"/>
      <c r="C214" s="315"/>
      <c r="D214" s="315"/>
      <c r="E214" s="331"/>
      <c r="F214" s="315"/>
      <c r="G214" s="315"/>
    </row>
    <row r="215" spans="1:7" x14ac:dyDescent="0.2">
      <c r="A215" s="315"/>
      <c r="B215" s="315"/>
      <c r="C215" s="315"/>
      <c r="D215" s="315"/>
      <c r="E215" s="331"/>
      <c r="F215" s="315"/>
      <c r="G215" s="315"/>
    </row>
    <row r="216" spans="1:7" x14ac:dyDescent="0.2">
      <c r="A216" s="315"/>
      <c r="B216" s="315"/>
      <c r="C216" s="315"/>
      <c r="D216" s="315"/>
      <c r="E216" s="331"/>
      <c r="F216" s="315"/>
      <c r="G216" s="315"/>
    </row>
    <row r="217" spans="1:7" x14ac:dyDescent="0.2">
      <c r="A217" s="315"/>
      <c r="B217" s="315"/>
      <c r="C217" s="315"/>
      <c r="D217" s="315"/>
      <c r="E217" s="331"/>
      <c r="F217" s="315"/>
      <c r="G217" s="315"/>
    </row>
    <row r="218" spans="1:7" x14ac:dyDescent="0.2">
      <c r="A218" s="315"/>
      <c r="B218" s="315"/>
      <c r="C218" s="315"/>
      <c r="D218" s="315"/>
      <c r="E218" s="331"/>
      <c r="F218" s="315"/>
      <c r="G218" s="315"/>
    </row>
    <row r="219" spans="1:7" x14ac:dyDescent="0.2">
      <c r="A219" s="315"/>
      <c r="B219" s="315"/>
      <c r="C219" s="315"/>
      <c r="D219" s="315"/>
      <c r="E219" s="331"/>
      <c r="F219" s="315"/>
      <c r="G219" s="315"/>
    </row>
  </sheetData>
  <mergeCells count="75">
    <mergeCell ref="C133:D133"/>
    <mergeCell ref="C135:G135"/>
    <mergeCell ref="C136:D136"/>
    <mergeCell ref="C145:G145"/>
    <mergeCell ref="C124:D124"/>
    <mergeCell ref="C125:D125"/>
    <mergeCell ref="C127:G127"/>
    <mergeCell ref="C128:D128"/>
    <mergeCell ref="C130:G130"/>
    <mergeCell ref="C132:G132"/>
    <mergeCell ref="C112:G112"/>
    <mergeCell ref="C114:G114"/>
    <mergeCell ref="C115:D115"/>
    <mergeCell ref="C117:G117"/>
    <mergeCell ref="C118:D118"/>
    <mergeCell ref="C120:G120"/>
    <mergeCell ref="C121:D121"/>
    <mergeCell ref="C123:G123"/>
    <mergeCell ref="C98:G98"/>
    <mergeCell ref="C100:G100"/>
    <mergeCell ref="C102:G102"/>
    <mergeCell ref="C104:G104"/>
    <mergeCell ref="C106:G106"/>
    <mergeCell ref="C108:D108"/>
    <mergeCell ref="C84:G84"/>
    <mergeCell ref="C87:G87"/>
    <mergeCell ref="C90:G90"/>
    <mergeCell ref="C92:G92"/>
    <mergeCell ref="C94:G94"/>
    <mergeCell ref="C96:G96"/>
    <mergeCell ref="C76:G76"/>
    <mergeCell ref="C78:D78"/>
    <mergeCell ref="C79:D79"/>
    <mergeCell ref="C80:D80"/>
    <mergeCell ref="C81:D81"/>
    <mergeCell ref="C82:D82"/>
    <mergeCell ref="C59:D59"/>
    <mergeCell ref="C60:D60"/>
    <mergeCell ref="C62:G62"/>
    <mergeCell ref="C64:G64"/>
    <mergeCell ref="C70:G70"/>
    <mergeCell ref="C72:G72"/>
    <mergeCell ref="C49:G49"/>
    <mergeCell ref="C50:D50"/>
    <mergeCell ref="C51:D51"/>
    <mergeCell ref="C52:D52"/>
    <mergeCell ref="C54:G54"/>
    <mergeCell ref="C56:G56"/>
    <mergeCell ref="C40:D40"/>
    <mergeCell ref="C42:G42"/>
    <mergeCell ref="C43:D43"/>
    <mergeCell ref="C44:D44"/>
    <mergeCell ref="C45:D45"/>
    <mergeCell ref="C47:G47"/>
    <mergeCell ref="C32:D32"/>
    <mergeCell ref="C34:G34"/>
    <mergeCell ref="C35:D35"/>
    <mergeCell ref="C36:D36"/>
    <mergeCell ref="C38:G38"/>
    <mergeCell ref="C39:D39"/>
    <mergeCell ref="C22:G22"/>
    <mergeCell ref="C23:D23"/>
    <mergeCell ref="C24:D24"/>
    <mergeCell ref="C26:G26"/>
    <mergeCell ref="C27:D27"/>
    <mergeCell ref="C28:D28"/>
    <mergeCell ref="C30:G30"/>
    <mergeCell ref="C31:D31"/>
    <mergeCell ref="C13:D13"/>
    <mergeCell ref="C15:D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1021</v>
      </c>
      <c r="D2" s="105" t="s">
        <v>1022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05 Rek'!E20</f>
        <v>0</v>
      </c>
      <c r="D15" s="160" t="str">
        <f>'1 05 Rek'!A25</f>
        <v>Ztížené výrobní podmínky</v>
      </c>
      <c r="E15" s="161"/>
      <c r="F15" s="162"/>
      <c r="G15" s="159">
        <f>'1 05 Rek'!I25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05 Rek'!F20</f>
        <v>0</v>
      </c>
      <c r="D16" s="109" t="str">
        <f>'1 05 Rek'!A26</f>
        <v>Oborová přirážka</v>
      </c>
      <c r="E16" s="163"/>
      <c r="F16" s="164"/>
      <c r="G16" s="159">
        <f>'1 05 Rek'!I26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05 Rek'!H20</f>
        <v>0</v>
      </c>
      <c r="D17" s="109" t="str">
        <f>'1 05 Rek'!A27</f>
        <v>Přesun stavebních kapacit</v>
      </c>
      <c r="E17" s="163"/>
      <c r="F17" s="164"/>
      <c r="G17" s="159">
        <f>'1 05 Rek'!I27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05 Rek'!G20</f>
        <v>0</v>
      </c>
      <c r="D18" s="109" t="str">
        <f>'1 05 Rek'!A28</f>
        <v>Mimostaveništní doprava</v>
      </c>
      <c r="E18" s="163"/>
      <c r="F18" s="164"/>
      <c r="G18" s="159">
        <f>'1 05 Rek'!I28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05 Rek'!A29</f>
        <v>Zařízení staveniště</v>
      </c>
      <c r="E19" s="163"/>
      <c r="F19" s="164"/>
      <c r="G19" s="159">
        <f>'1 05 Rek'!I29</f>
        <v>0</v>
      </c>
    </row>
    <row r="20" spans="1:7" ht="15.95" customHeight="1" x14ac:dyDescent="0.2">
      <c r="A20" s="167"/>
      <c r="B20" s="158"/>
      <c r="C20" s="159"/>
      <c r="D20" s="109" t="str">
        <f>'1 05 Rek'!A30</f>
        <v>Provoz investora</v>
      </c>
      <c r="E20" s="163"/>
      <c r="F20" s="164"/>
      <c r="G20" s="159">
        <f>'1 05 Rek'!I30</f>
        <v>0</v>
      </c>
    </row>
    <row r="21" spans="1:7" ht="15.95" customHeight="1" x14ac:dyDescent="0.2">
      <c r="A21" s="167" t="s">
        <v>29</v>
      </c>
      <c r="B21" s="158"/>
      <c r="C21" s="159">
        <f>'1 05 Rek'!I20</f>
        <v>0</v>
      </c>
      <c r="D21" s="109" t="str">
        <f>'1 05 Rek'!A31</f>
        <v>Kompletační činnost (IČD)</v>
      </c>
      <c r="E21" s="163"/>
      <c r="F21" s="164"/>
      <c r="G21" s="159">
        <f>'1 05 Rek'!I31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05 Rek'!H33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8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1021</v>
      </c>
      <c r="I1" s="212"/>
    </row>
    <row r="2" spans="1:9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1022</v>
      </c>
      <c r="H2" s="219"/>
      <c r="I2" s="220"/>
    </row>
    <row r="3" spans="1:9" ht="13.5" thickTop="1" x14ac:dyDescent="0.2">
      <c r="F3" s="137"/>
    </row>
    <row r="4" spans="1:9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 x14ac:dyDescent="0.25"/>
    <row r="6" spans="1:9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 x14ac:dyDescent="0.2">
      <c r="A7" s="332" t="str">
        <f>'1 05 Pol'!B7</f>
        <v>1</v>
      </c>
      <c r="B7" s="70" t="str">
        <f>'1 05 Pol'!C7</f>
        <v>Zemní práce</v>
      </c>
      <c r="D7" s="230"/>
      <c r="E7" s="333">
        <f>'1 05 Pol'!BA60</f>
        <v>0</v>
      </c>
      <c r="F7" s="334">
        <f>'1 05 Pol'!BB60</f>
        <v>0</v>
      </c>
      <c r="G7" s="334">
        <f>'1 05 Pol'!BC60</f>
        <v>0</v>
      </c>
      <c r="H7" s="334">
        <f>'1 05 Pol'!BD60</f>
        <v>0</v>
      </c>
      <c r="I7" s="335">
        <f>'1 05 Pol'!BE60</f>
        <v>0</v>
      </c>
    </row>
    <row r="8" spans="1:9" s="137" customFormat="1" x14ac:dyDescent="0.2">
      <c r="A8" s="332" t="str">
        <f>'1 05 Pol'!B61</f>
        <v>3</v>
      </c>
      <c r="B8" s="70" t="str">
        <f>'1 05 Pol'!C61</f>
        <v>Svislé a kompletní konstrukce</v>
      </c>
      <c r="D8" s="230"/>
      <c r="E8" s="333">
        <f>'1 05 Pol'!BA70</f>
        <v>0</v>
      </c>
      <c r="F8" s="334">
        <f>'1 05 Pol'!BB70</f>
        <v>0</v>
      </c>
      <c r="G8" s="334">
        <f>'1 05 Pol'!BC70</f>
        <v>0</v>
      </c>
      <c r="H8" s="334">
        <f>'1 05 Pol'!BD70</f>
        <v>0</v>
      </c>
      <c r="I8" s="335">
        <f>'1 05 Pol'!BE70</f>
        <v>0</v>
      </c>
    </row>
    <row r="9" spans="1:9" s="137" customFormat="1" x14ac:dyDescent="0.2">
      <c r="A9" s="332" t="str">
        <f>'1 05 Pol'!B71</f>
        <v>4</v>
      </c>
      <c r="B9" s="70" t="str">
        <f>'1 05 Pol'!C71</f>
        <v>Vodorovné konstrukce</v>
      </c>
      <c r="D9" s="230"/>
      <c r="E9" s="333">
        <f>'1 05 Pol'!BA76</f>
        <v>0</v>
      </c>
      <c r="F9" s="334">
        <f>'1 05 Pol'!BB76</f>
        <v>0</v>
      </c>
      <c r="G9" s="334">
        <f>'1 05 Pol'!BC76</f>
        <v>0</v>
      </c>
      <c r="H9" s="334">
        <f>'1 05 Pol'!BD76</f>
        <v>0</v>
      </c>
      <c r="I9" s="335">
        <f>'1 05 Pol'!BE76</f>
        <v>0</v>
      </c>
    </row>
    <row r="10" spans="1:9" s="137" customFormat="1" x14ac:dyDescent="0.2">
      <c r="A10" s="332" t="str">
        <f>'1 05 Pol'!B77</f>
        <v>5</v>
      </c>
      <c r="B10" s="70" t="str">
        <f>'1 05 Pol'!C77</f>
        <v>Komunikace</v>
      </c>
      <c r="D10" s="230"/>
      <c r="E10" s="333">
        <f>'1 05 Pol'!BA99</f>
        <v>0</v>
      </c>
      <c r="F10" s="334">
        <f>'1 05 Pol'!BB99</f>
        <v>0</v>
      </c>
      <c r="G10" s="334">
        <f>'1 05 Pol'!BC99</f>
        <v>0</v>
      </c>
      <c r="H10" s="334">
        <f>'1 05 Pol'!BD99</f>
        <v>0</v>
      </c>
      <c r="I10" s="335">
        <f>'1 05 Pol'!BE99</f>
        <v>0</v>
      </c>
    </row>
    <row r="11" spans="1:9" s="137" customFormat="1" x14ac:dyDescent="0.2">
      <c r="A11" s="332" t="str">
        <f>'1 05 Pol'!B100</f>
        <v>61</v>
      </c>
      <c r="B11" s="70" t="str">
        <f>'1 05 Pol'!C100</f>
        <v>Upravy povrchů vnitřní</v>
      </c>
      <c r="D11" s="230"/>
      <c r="E11" s="333">
        <f>'1 05 Pol'!BA104</f>
        <v>0</v>
      </c>
      <c r="F11" s="334">
        <f>'1 05 Pol'!BB104</f>
        <v>0</v>
      </c>
      <c r="G11" s="334">
        <f>'1 05 Pol'!BC104</f>
        <v>0</v>
      </c>
      <c r="H11" s="334">
        <f>'1 05 Pol'!BD104</f>
        <v>0</v>
      </c>
      <c r="I11" s="335">
        <f>'1 05 Pol'!BE104</f>
        <v>0</v>
      </c>
    </row>
    <row r="12" spans="1:9" s="137" customFormat="1" x14ac:dyDescent="0.2">
      <c r="A12" s="332" t="str">
        <f>'1 05 Pol'!B105</f>
        <v>62</v>
      </c>
      <c r="B12" s="70" t="str">
        <f>'1 05 Pol'!C105</f>
        <v>Úpravy povrchů vnější</v>
      </c>
      <c r="D12" s="230"/>
      <c r="E12" s="333">
        <f>'1 05 Pol'!BA117</f>
        <v>0</v>
      </c>
      <c r="F12" s="334">
        <f>'1 05 Pol'!BB117</f>
        <v>0</v>
      </c>
      <c r="G12" s="334">
        <f>'1 05 Pol'!BC117</f>
        <v>0</v>
      </c>
      <c r="H12" s="334">
        <f>'1 05 Pol'!BD117</f>
        <v>0</v>
      </c>
      <c r="I12" s="335">
        <f>'1 05 Pol'!BE117</f>
        <v>0</v>
      </c>
    </row>
    <row r="13" spans="1:9" s="137" customFormat="1" x14ac:dyDescent="0.2">
      <c r="A13" s="332" t="str">
        <f>'1 05 Pol'!B118</f>
        <v>91</v>
      </c>
      <c r="B13" s="70" t="str">
        <f>'1 05 Pol'!C118</f>
        <v>Doplňující práce na komunikaci</v>
      </c>
      <c r="D13" s="230"/>
      <c r="E13" s="333">
        <f>'1 05 Pol'!BA121</f>
        <v>0</v>
      </c>
      <c r="F13" s="334">
        <f>'1 05 Pol'!BB121</f>
        <v>0</v>
      </c>
      <c r="G13" s="334">
        <f>'1 05 Pol'!BC121</f>
        <v>0</v>
      </c>
      <c r="H13" s="334">
        <f>'1 05 Pol'!BD121</f>
        <v>0</v>
      </c>
      <c r="I13" s="335">
        <f>'1 05 Pol'!BE121</f>
        <v>0</v>
      </c>
    </row>
    <row r="14" spans="1:9" s="137" customFormat="1" x14ac:dyDescent="0.2">
      <c r="A14" s="332" t="str">
        <f>'1 05 Pol'!B122</f>
        <v>96</v>
      </c>
      <c r="B14" s="70" t="str">
        <f>'1 05 Pol'!C122</f>
        <v>Bourání konstrukcí</v>
      </c>
      <c r="D14" s="230"/>
      <c r="E14" s="333">
        <f>'1 05 Pol'!BA137</f>
        <v>0</v>
      </c>
      <c r="F14" s="334">
        <f>'1 05 Pol'!BB137</f>
        <v>0</v>
      </c>
      <c r="G14" s="334">
        <f>'1 05 Pol'!BC137</f>
        <v>0</v>
      </c>
      <c r="H14" s="334">
        <f>'1 05 Pol'!BD137</f>
        <v>0</v>
      </c>
      <c r="I14" s="335">
        <f>'1 05 Pol'!BE137</f>
        <v>0</v>
      </c>
    </row>
    <row r="15" spans="1:9" s="137" customFormat="1" x14ac:dyDescent="0.2">
      <c r="A15" s="332" t="str">
        <f>'1 05 Pol'!B138</f>
        <v>97</v>
      </c>
      <c r="B15" s="70" t="str">
        <f>'1 05 Pol'!C138</f>
        <v>Prorážení otvorů</v>
      </c>
      <c r="D15" s="230"/>
      <c r="E15" s="333">
        <f>'1 05 Pol'!BA142</f>
        <v>0</v>
      </c>
      <c r="F15" s="334">
        <f>'1 05 Pol'!BB142</f>
        <v>0</v>
      </c>
      <c r="G15" s="334">
        <f>'1 05 Pol'!BC142</f>
        <v>0</v>
      </c>
      <c r="H15" s="334">
        <f>'1 05 Pol'!BD142</f>
        <v>0</v>
      </c>
      <c r="I15" s="335">
        <f>'1 05 Pol'!BE142</f>
        <v>0</v>
      </c>
    </row>
    <row r="16" spans="1:9" s="137" customFormat="1" x14ac:dyDescent="0.2">
      <c r="A16" s="332" t="str">
        <f>'1 05 Pol'!B143</f>
        <v>99</v>
      </c>
      <c r="B16" s="70" t="str">
        <f>'1 05 Pol'!C143</f>
        <v>Staveništní přesun hmot</v>
      </c>
      <c r="D16" s="230"/>
      <c r="E16" s="333">
        <f>'1 05 Pol'!BA145</f>
        <v>0</v>
      </c>
      <c r="F16" s="334">
        <f>'1 05 Pol'!BB145</f>
        <v>0</v>
      </c>
      <c r="G16" s="334">
        <f>'1 05 Pol'!BC145</f>
        <v>0</v>
      </c>
      <c r="H16" s="334">
        <f>'1 05 Pol'!BD145</f>
        <v>0</v>
      </c>
      <c r="I16" s="335">
        <f>'1 05 Pol'!BE145</f>
        <v>0</v>
      </c>
    </row>
    <row r="17" spans="1:57" s="137" customFormat="1" x14ac:dyDescent="0.2">
      <c r="A17" s="332" t="str">
        <f>'1 05 Pol'!B146</f>
        <v>711</v>
      </c>
      <c r="B17" s="70" t="str">
        <f>'1 05 Pol'!C146</f>
        <v>Izolace proti vodě</v>
      </c>
      <c r="D17" s="230"/>
      <c r="E17" s="333">
        <f>'1 05 Pol'!BA160</f>
        <v>0</v>
      </c>
      <c r="F17" s="334">
        <f>'1 05 Pol'!BB160</f>
        <v>0</v>
      </c>
      <c r="G17" s="334">
        <f>'1 05 Pol'!BC160</f>
        <v>0</v>
      </c>
      <c r="H17" s="334">
        <f>'1 05 Pol'!BD160</f>
        <v>0</v>
      </c>
      <c r="I17" s="335">
        <f>'1 05 Pol'!BE160</f>
        <v>0</v>
      </c>
    </row>
    <row r="18" spans="1:57" s="137" customFormat="1" x14ac:dyDescent="0.2">
      <c r="A18" s="332" t="str">
        <f>'1 05 Pol'!B161</f>
        <v>713</v>
      </c>
      <c r="B18" s="70" t="str">
        <f>'1 05 Pol'!C161</f>
        <v>Izolace tepelné</v>
      </c>
      <c r="D18" s="230"/>
      <c r="E18" s="333">
        <f>'1 05 Pol'!BA170</f>
        <v>0</v>
      </c>
      <c r="F18" s="334">
        <f>'1 05 Pol'!BB170</f>
        <v>0</v>
      </c>
      <c r="G18" s="334">
        <f>'1 05 Pol'!BC170</f>
        <v>0</v>
      </c>
      <c r="H18" s="334">
        <f>'1 05 Pol'!BD170</f>
        <v>0</v>
      </c>
      <c r="I18" s="335">
        <f>'1 05 Pol'!BE170</f>
        <v>0</v>
      </c>
    </row>
    <row r="19" spans="1:57" s="137" customFormat="1" ht="13.5" thickBot="1" x14ac:dyDescent="0.25">
      <c r="A19" s="332" t="str">
        <f>'1 05 Pol'!B171</f>
        <v>D96</v>
      </c>
      <c r="B19" s="70" t="str">
        <f>'1 05 Pol'!C171</f>
        <v>Přesuny suti a vybouraných hmot</v>
      </c>
      <c r="D19" s="230"/>
      <c r="E19" s="333">
        <f>'1 05 Pol'!BA179</f>
        <v>0</v>
      </c>
      <c r="F19" s="334">
        <f>'1 05 Pol'!BB179</f>
        <v>0</v>
      </c>
      <c r="G19" s="334">
        <f>'1 05 Pol'!BC179</f>
        <v>0</v>
      </c>
      <c r="H19" s="334">
        <f>'1 05 Pol'!BD179</f>
        <v>0</v>
      </c>
      <c r="I19" s="335">
        <f>'1 05 Pol'!BE179</f>
        <v>0</v>
      </c>
    </row>
    <row r="20" spans="1:57" s="14" customFormat="1" ht="13.5" thickBot="1" x14ac:dyDescent="0.25">
      <c r="A20" s="231"/>
      <c r="B20" s="232" t="s">
        <v>79</v>
      </c>
      <c r="C20" s="232"/>
      <c r="D20" s="233"/>
      <c r="E20" s="234">
        <f>SUM(E7:E19)</f>
        <v>0</v>
      </c>
      <c r="F20" s="235">
        <f>SUM(F7:F19)</f>
        <v>0</v>
      </c>
      <c r="G20" s="235">
        <f>SUM(G7:G19)</f>
        <v>0</v>
      </c>
      <c r="H20" s="235">
        <f>SUM(H7:H19)</f>
        <v>0</v>
      </c>
      <c r="I20" s="236">
        <f>SUM(I7:I19)</f>
        <v>0</v>
      </c>
    </row>
    <row r="21" spans="1:57" x14ac:dyDescent="0.2">
      <c r="A21" s="137"/>
      <c r="B21" s="137"/>
      <c r="C21" s="137"/>
      <c r="D21" s="137"/>
      <c r="E21" s="137"/>
      <c r="F21" s="137"/>
      <c r="G21" s="137"/>
      <c r="H21" s="137"/>
      <c r="I21" s="137"/>
    </row>
    <row r="22" spans="1:57" ht="19.5" customHeight="1" x14ac:dyDescent="0.25">
      <c r="A22" s="222" t="s">
        <v>80</v>
      </c>
      <c r="B22" s="222"/>
      <c r="C22" s="222"/>
      <c r="D22" s="222"/>
      <c r="E22" s="222"/>
      <c r="F22" s="222"/>
      <c r="G22" s="237"/>
      <c r="H22" s="222"/>
      <c r="I22" s="222"/>
      <c r="BA22" s="143"/>
      <c r="BB22" s="143"/>
      <c r="BC22" s="143"/>
      <c r="BD22" s="143"/>
      <c r="BE22" s="143"/>
    </row>
    <row r="23" spans="1:57" ht="13.5" thickBot="1" x14ac:dyDescent="0.25"/>
    <row r="24" spans="1:57" x14ac:dyDescent="0.2">
      <c r="A24" s="175" t="s">
        <v>81</v>
      </c>
      <c r="B24" s="176"/>
      <c r="C24" s="176"/>
      <c r="D24" s="238"/>
      <c r="E24" s="239" t="s">
        <v>82</v>
      </c>
      <c r="F24" s="240" t="s">
        <v>12</v>
      </c>
      <c r="G24" s="241" t="s">
        <v>83</v>
      </c>
      <c r="H24" s="242"/>
      <c r="I24" s="243" t="s">
        <v>82</v>
      </c>
    </row>
    <row r="25" spans="1:57" x14ac:dyDescent="0.2">
      <c r="A25" s="167" t="s">
        <v>136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0</v>
      </c>
    </row>
    <row r="26" spans="1:57" x14ac:dyDescent="0.2">
      <c r="A26" s="167" t="s">
        <v>137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0</v>
      </c>
    </row>
    <row r="27" spans="1:57" x14ac:dyDescent="0.2">
      <c r="A27" s="167" t="s">
        <v>138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0</v>
      </c>
    </row>
    <row r="28" spans="1:57" x14ac:dyDescent="0.2">
      <c r="A28" s="167" t="s">
        <v>139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0</v>
      </c>
    </row>
    <row r="29" spans="1:57" x14ac:dyDescent="0.2">
      <c r="A29" s="167" t="s">
        <v>140</v>
      </c>
      <c r="B29" s="158"/>
      <c r="C29" s="158"/>
      <c r="D29" s="244"/>
      <c r="E29" s="245"/>
      <c r="F29" s="246"/>
      <c r="G29" s="247">
        <v>0</v>
      </c>
      <c r="H29" s="248"/>
      <c r="I29" s="249">
        <f>E29+F29*G29/100</f>
        <v>0</v>
      </c>
      <c r="BA29" s="1">
        <v>1</v>
      </c>
    </row>
    <row r="30" spans="1:57" x14ac:dyDescent="0.2">
      <c r="A30" s="167" t="s">
        <v>141</v>
      </c>
      <c r="B30" s="158"/>
      <c r="C30" s="158"/>
      <c r="D30" s="244"/>
      <c r="E30" s="245"/>
      <c r="F30" s="246"/>
      <c r="G30" s="247">
        <v>0</v>
      </c>
      <c r="H30" s="248"/>
      <c r="I30" s="249">
        <f>E30+F30*G30/100</f>
        <v>0</v>
      </c>
      <c r="BA30" s="1">
        <v>1</v>
      </c>
    </row>
    <row r="31" spans="1:57" x14ac:dyDescent="0.2">
      <c r="A31" s="167" t="s">
        <v>142</v>
      </c>
      <c r="B31" s="158"/>
      <c r="C31" s="158"/>
      <c r="D31" s="244"/>
      <c r="E31" s="245"/>
      <c r="F31" s="246"/>
      <c r="G31" s="247">
        <v>0</v>
      </c>
      <c r="H31" s="248"/>
      <c r="I31" s="249">
        <f>E31+F31*G31/100</f>
        <v>0</v>
      </c>
      <c r="BA31" s="1">
        <v>2</v>
      </c>
    </row>
    <row r="32" spans="1:57" x14ac:dyDescent="0.2">
      <c r="A32" s="167" t="s">
        <v>143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2</v>
      </c>
    </row>
    <row r="33" spans="1:9" ht="13.5" thickBot="1" x14ac:dyDescent="0.25">
      <c r="A33" s="250"/>
      <c r="B33" s="251" t="s">
        <v>84</v>
      </c>
      <c r="C33" s="252"/>
      <c r="D33" s="253"/>
      <c r="E33" s="254"/>
      <c r="F33" s="255"/>
      <c r="G33" s="255"/>
      <c r="H33" s="256">
        <f>SUM(I25:I32)</f>
        <v>0</v>
      </c>
      <c r="I33" s="257"/>
    </row>
    <row r="35" spans="1:9" x14ac:dyDescent="0.2">
      <c r="B35" s="14"/>
      <c r="F35" s="258"/>
      <c r="G35" s="259"/>
      <c r="H35" s="259"/>
      <c r="I35" s="54"/>
    </row>
    <row r="36" spans="1:9" x14ac:dyDescent="0.2">
      <c r="F36" s="258"/>
      <c r="G36" s="259"/>
      <c r="H36" s="259"/>
      <c r="I36" s="54"/>
    </row>
    <row r="37" spans="1:9" x14ac:dyDescent="0.2">
      <c r="F37" s="258"/>
      <c r="G37" s="259"/>
      <c r="H37" s="259"/>
      <c r="I37" s="54"/>
    </row>
    <row r="38" spans="1:9" x14ac:dyDescent="0.2">
      <c r="F38" s="258"/>
      <c r="G38" s="259"/>
      <c r="H38" s="259"/>
      <c r="I38" s="54"/>
    </row>
    <row r="39" spans="1:9" x14ac:dyDescent="0.2">
      <c r="F39" s="258"/>
      <c r="G39" s="259"/>
      <c r="H39" s="259"/>
      <c r="I39" s="54"/>
    </row>
    <row r="40" spans="1:9" x14ac:dyDescent="0.2">
      <c r="F40" s="258"/>
      <c r="G40" s="259"/>
      <c r="H40" s="259"/>
      <c r="I40" s="54"/>
    </row>
    <row r="41" spans="1:9" x14ac:dyDescent="0.2">
      <c r="F41" s="258"/>
      <c r="G41" s="259"/>
      <c r="H41" s="259"/>
      <c r="I41" s="54"/>
    </row>
    <row r="42" spans="1:9" x14ac:dyDescent="0.2">
      <c r="F42" s="258"/>
      <c r="G42" s="259"/>
      <c r="H42" s="259"/>
      <c r="I42" s="54"/>
    </row>
    <row r="43" spans="1:9" x14ac:dyDescent="0.2">
      <c r="F43" s="258"/>
      <c r="G43" s="259"/>
      <c r="H43" s="259"/>
      <c r="I43" s="54"/>
    </row>
    <row r="44" spans="1:9" x14ac:dyDescent="0.2">
      <c r="F44" s="258"/>
      <c r="G44" s="259"/>
      <c r="H44" s="259"/>
      <c r="I44" s="54"/>
    </row>
    <row r="45" spans="1:9" x14ac:dyDescent="0.2">
      <c r="F45" s="258"/>
      <c r="G45" s="259"/>
      <c r="H45" s="259"/>
      <c r="I45" s="54"/>
    </row>
    <row r="46" spans="1:9" x14ac:dyDescent="0.2">
      <c r="F46" s="258"/>
      <c r="G46" s="259"/>
      <c r="H46" s="259"/>
      <c r="I46" s="54"/>
    </row>
    <row r="47" spans="1:9" x14ac:dyDescent="0.2">
      <c r="F47" s="258"/>
      <c r="G47" s="259"/>
      <c r="H47" s="259"/>
      <c r="I47" s="54"/>
    </row>
    <row r="48" spans="1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  <row r="78" spans="6:9" x14ac:dyDescent="0.2">
      <c r="F78" s="258"/>
      <c r="G78" s="259"/>
      <c r="H78" s="259"/>
      <c r="I78" s="54"/>
    </row>
    <row r="79" spans="6:9" x14ac:dyDescent="0.2">
      <c r="F79" s="258"/>
      <c r="G79" s="259"/>
      <c r="H79" s="259"/>
      <c r="I79" s="54"/>
    </row>
    <row r="80" spans="6:9" x14ac:dyDescent="0.2">
      <c r="F80" s="258"/>
      <c r="G80" s="259"/>
      <c r="H80" s="259"/>
      <c r="I80" s="54"/>
    </row>
    <row r="81" spans="6:9" x14ac:dyDescent="0.2">
      <c r="F81" s="258"/>
      <c r="G81" s="259"/>
      <c r="H81" s="259"/>
      <c r="I81" s="54"/>
    </row>
    <row r="82" spans="6:9" x14ac:dyDescent="0.2">
      <c r="F82" s="258"/>
      <c r="G82" s="259"/>
      <c r="H82" s="259"/>
      <c r="I82" s="54"/>
    </row>
    <row r="83" spans="6:9" x14ac:dyDescent="0.2">
      <c r="F83" s="258"/>
      <c r="G83" s="259"/>
      <c r="H83" s="259"/>
      <c r="I83" s="54"/>
    </row>
    <row r="84" spans="6:9" x14ac:dyDescent="0.2">
      <c r="F84" s="258"/>
      <c r="G84" s="259"/>
      <c r="H84" s="259"/>
      <c r="I84" s="54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25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05 Rek'!H1</f>
        <v>05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05 Rek'!G2</f>
        <v>Sanace suterénního zdiva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1024</v>
      </c>
      <c r="C8" s="295" t="s">
        <v>1025</v>
      </c>
      <c r="D8" s="296" t="s">
        <v>389</v>
      </c>
      <c r="E8" s="297">
        <v>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1026</v>
      </c>
      <c r="D9" s="304"/>
      <c r="E9" s="304"/>
      <c r="F9" s="304"/>
      <c r="G9" s="305"/>
      <c r="I9" s="306"/>
      <c r="K9" s="306"/>
      <c r="L9" s="307" t="s">
        <v>1026</v>
      </c>
      <c r="O9" s="292">
        <v>3</v>
      </c>
    </row>
    <row r="10" spans="1:80" x14ac:dyDescent="0.2">
      <c r="A10" s="301"/>
      <c r="B10" s="308"/>
      <c r="C10" s="309" t="s">
        <v>674</v>
      </c>
      <c r="D10" s="310"/>
      <c r="E10" s="311">
        <v>2</v>
      </c>
      <c r="F10" s="312"/>
      <c r="G10" s="313"/>
      <c r="H10" s="314"/>
      <c r="I10" s="306"/>
      <c r="J10" s="315"/>
      <c r="K10" s="306"/>
      <c r="M10" s="307">
        <v>2</v>
      </c>
      <c r="O10" s="292"/>
    </row>
    <row r="11" spans="1:80" x14ac:dyDescent="0.2">
      <c r="A11" s="293">
        <v>2</v>
      </c>
      <c r="B11" s="294" t="s">
        <v>1027</v>
      </c>
      <c r="C11" s="295" t="s">
        <v>1028</v>
      </c>
      <c r="D11" s="296" t="s">
        <v>389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 x14ac:dyDescent="0.2">
      <c r="A12" s="301"/>
      <c r="B12" s="302"/>
      <c r="C12" s="303" t="s">
        <v>1026</v>
      </c>
      <c r="D12" s="304"/>
      <c r="E12" s="304"/>
      <c r="F12" s="304"/>
      <c r="G12" s="305"/>
      <c r="I12" s="306"/>
      <c r="K12" s="306"/>
      <c r="L12" s="307" t="s">
        <v>1026</v>
      </c>
      <c r="O12" s="292">
        <v>3</v>
      </c>
    </row>
    <row r="13" spans="1:80" x14ac:dyDescent="0.2">
      <c r="A13" s="301"/>
      <c r="B13" s="308"/>
      <c r="C13" s="309" t="s">
        <v>98</v>
      </c>
      <c r="D13" s="310"/>
      <c r="E13" s="311">
        <v>1</v>
      </c>
      <c r="F13" s="312"/>
      <c r="G13" s="313"/>
      <c r="H13" s="314"/>
      <c r="I13" s="306"/>
      <c r="J13" s="315"/>
      <c r="K13" s="306"/>
      <c r="M13" s="307">
        <v>1</v>
      </c>
      <c r="O13" s="292"/>
    </row>
    <row r="14" spans="1:80" x14ac:dyDescent="0.2">
      <c r="A14" s="293">
        <v>3</v>
      </c>
      <c r="B14" s="294" t="s">
        <v>1029</v>
      </c>
      <c r="C14" s="295" t="s">
        <v>1030</v>
      </c>
      <c r="D14" s="296" t="s">
        <v>389</v>
      </c>
      <c r="E14" s="297">
        <v>2</v>
      </c>
      <c r="F14" s="297">
        <v>0</v>
      </c>
      <c r="G14" s="298">
        <f>E14*F14</f>
        <v>0</v>
      </c>
      <c r="H14" s="299">
        <v>5.0000000000000002E-5</v>
      </c>
      <c r="I14" s="300">
        <f>E14*H14</f>
        <v>1E-4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x14ac:dyDescent="0.2">
      <c r="A15" s="301"/>
      <c r="B15" s="308"/>
      <c r="C15" s="309" t="s">
        <v>674</v>
      </c>
      <c r="D15" s="310"/>
      <c r="E15" s="311">
        <v>2</v>
      </c>
      <c r="F15" s="312"/>
      <c r="G15" s="313"/>
      <c r="H15" s="314"/>
      <c r="I15" s="306"/>
      <c r="J15" s="315"/>
      <c r="K15" s="306"/>
      <c r="M15" s="307">
        <v>2</v>
      </c>
      <c r="O15" s="292"/>
    </row>
    <row r="16" spans="1:80" x14ac:dyDescent="0.2">
      <c r="A16" s="293">
        <v>4</v>
      </c>
      <c r="B16" s="294" t="s">
        <v>1031</v>
      </c>
      <c r="C16" s="295" t="s">
        <v>1032</v>
      </c>
      <c r="D16" s="296" t="s">
        <v>389</v>
      </c>
      <c r="E16" s="297">
        <v>1</v>
      </c>
      <c r="F16" s="297">
        <v>0</v>
      </c>
      <c r="G16" s="298">
        <f>E16*F16</f>
        <v>0</v>
      </c>
      <c r="H16" s="299">
        <v>1E-4</v>
      </c>
      <c r="I16" s="300">
        <f>E16*H16</f>
        <v>1E-4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 x14ac:dyDescent="0.2">
      <c r="A17" s="301"/>
      <c r="B17" s="308"/>
      <c r="C17" s="309" t="s">
        <v>98</v>
      </c>
      <c r="D17" s="310"/>
      <c r="E17" s="311">
        <v>1</v>
      </c>
      <c r="F17" s="312"/>
      <c r="G17" s="313"/>
      <c r="H17" s="314"/>
      <c r="I17" s="306"/>
      <c r="J17" s="315"/>
      <c r="K17" s="306"/>
      <c r="M17" s="307">
        <v>1</v>
      </c>
      <c r="O17" s="292"/>
    </row>
    <row r="18" spans="1:80" x14ac:dyDescent="0.2">
      <c r="A18" s="293">
        <v>5</v>
      </c>
      <c r="B18" s="294" t="s">
        <v>1033</v>
      </c>
      <c r="C18" s="295" t="s">
        <v>1034</v>
      </c>
      <c r="D18" s="296" t="s">
        <v>191</v>
      </c>
      <c r="E18" s="297">
        <v>28.4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-0.13800000000000001</v>
      </c>
      <c r="K18" s="300">
        <f>E18*J18</f>
        <v>-3.9192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 x14ac:dyDescent="0.2">
      <c r="A19" s="301"/>
      <c r="B19" s="308"/>
      <c r="C19" s="309" t="s">
        <v>992</v>
      </c>
      <c r="D19" s="310"/>
      <c r="E19" s="311">
        <v>28.4</v>
      </c>
      <c r="F19" s="312"/>
      <c r="G19" s="313"/>
      <c r="H19" s="314"/>
      <c r="I19" s="306"/>
      <c r="J19" s="315"/>
      <c r="K19" s="306"/>
      <c r="M19" s="307" t="s">
        <v>992</v>
      </c>
      <c r="O19" s="292"/>
    </row>
    <row r="20" spans="1:80" x14ac:dyDescent="0.2">
      <c r="A20" s="293">
        <v>6</v>
      </c>
      <c r="B20" s="294" t="s">
        <v>1035</v>
      </c>
      <c r="C20" s="295" t="s">
        <v>1036</v>
      </c>
      <c r="D20" s="296" t="s">
        <v>191</v>
      </c>
      <c r="E20" s="297">
        <v>71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-0.2</v>
      </c>
      <c r="K20" s="300">
        <f>E20*J20</f>
        <v>-14.200000000000001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 x14ac:dyDescent="0.2">
      <c r="A21" s="301"/>
      <c r="B21" s="308"/>
      <c r="C21" s="309" t="s">
        <v>1037</v>
      </c>
      <c r="D21" s="310"/>
      <c r="E21" s="311">
        <v>71</v>
      </c>
      <c r="F21" s="312"/>
      <c r="G21" s="313"/>
      <c r="H21" s="314"/>
      <c r="I21" s="306"/>
      <c r="J21" s="315"/>
      <c r="K21" s="306"/>
      <c r="M21" s="307" t="s">
        <v>1037</v>
      </c>
      <c r="O21" s="292"/>
    </row>
    <row r="22" spans="1:80" x14ac:dyDescent="0.2">
      <c r="A22" s="293">
        <v>7</v>
      </c>
      <c r="B22" s="294" t="s">
        <v>1038</v>
      </c>
      <c r="C22" s="295" t="s">
        <v>1039</v>
      </c>
      <c r="D22" s="296" t="s">
        <v>191</v>
      </c>
      <c r="E22" s="297">
        <v>56.8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-0.22500000000000001</v>
      </c>
      <c r="K22" s="300">
        <f>E22*J22</f>
        <v>-12.78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 x14ac:dyDescent="0.2">
      <c r="A23" s="301"/>
      <c r="B23" s="308"/>
      <c r="C23" s="309" t="s">
        <v>1040</v>
      </c>
      <c r="D23" s="310"/>
      <c r="E23" s="311">
        <v>56.8</v>
      </c>
      <c r="F23" s="312"/>
      <c r="G23" s="313"/>
      <c r="H23" s="314"/>
      <c r="I23" s="306"/>
      <c r="J23" s="315"/>
      <c r="K23" s="306"/>
      <c r="M23" s="307" t="s">
        <v>1040</v>
      </c>
      <c r="O23" s="292"/>
    </row>
    <row r="24" spans="1:80" x14ac:dyDescent="0.2">
      <c r="A24" s="293">
        <v>8</v>
      </c>
      <c r="B24" s="294" t="s">
        <v>1041</v>
      </c>
      <c r="C24" s="295" t="s">
        <v>1042</v>
      </c>
      <c r="D24" s="296" t="s">
        <v>244</v>
      </c>
      <c r="E24" s="297">
        <v>284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-0.22</v>
      </c>
      <c r="K24" s="300">
        <f>E24*J24</f>
        <v>-62.48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 x14ac:dyDescent="0.2">
      <c r="A25" s="301"/>
      <c r="B25" s="302"/>
      <c r="C25" s="303"/>
      <c r="D25" s="304"/>
      <c r="E25" s="304"/>
      <c r="F25" s="304"/>
      <c r="G25" s="305"/>
      <c r="I25" s="306"/>
      <c r="K25" s="306"/>
      <c r="L25" s="307"/>
      <c r="O25" s="292">
        <v>3</v>
      </c>
    </row>
    <row r="26" spans="1:80" x14ac:dyDescent="0.2">
      <c r="A26" s="301"/>
      <c r="B26" s="308"/>
      <c r="C26" s="309" t="s">
        <v>1043</v>
      </c>
      <c r="D26" s="310"/>
      <c r="E26" s="311">
        <v>284</v>
      </c>
      <c r="F26" s="312"/>
      <c r="G26" s="313"/>
      <c r="H26" s="314"/>
      <c r="I26" s="306"/>
      <c r="J26" s="315"/>
      <c r="K26" s="306"/>
      <c r="M26" s="307">
        <v>284</v>
      </c>
      <c r="O26" s="292"/>
    </row>
    <row r="27" spans="1:80" x14ac:dyDescent="0.2">
      <c r="A27" s="293">
        <v>9</v>
      </c>
      <c r="B27" s="294" t="s">
        <v>1044</v>
      </c>
      <c r="C27" s="295" t="s">
        <v>1045</v>
      </c>
      <c r="D27" s="296" t="s">
        <v>181</v>
      </c>
      <c r="E27" s="297">
        <v>28.4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 x14ac:dyDescent="0.2">
      <c r="A28" s="301"/>
      <c r="B28" s="308"/>
      <c r="C28" s="309" t="s">
        <v>992</v>
      </c>
      <c r="D28" s="310"/>
      <c r="E28" s="311">
        <v>28.4</v>
      </c>
      <c r="F28" s="312"/>
      <c r="G28" s="313"/>
      <c r="H28" s="314"/>
      <c r="I28" s="306"/>
      <c r="J28" s="315"/>
      <c r="K28" s="306"/>
      <c r="M28" s="307" t="s">
        <v>992</v>
      </c>
      <c r="O28" s="292"/>
    </row>
    <row r="29" spans="1:80" x14ac:dyDescent="0.2">
      <c r="A29" s="293">
        <v>10</v>
      </c>
      <c r="B29" s="294" t="s">
        <v>1046</v>
      </c>
      <c r="C29" s="295" t="s">
        <v>1047</v>
      </c>
      <c r="D29" s="296" t="s">
        <v>181</v>
      </c>
      <c r="E29" s="297">
        <v>511.2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 x14ac:dyDescent="0.2">
      <c r="A30" s="301"/>
      <c r="B30" s="308"/>
      <c r="C30" s="309" t="s">
        <v>1048</v>
      </c>
      <c r="D30" s="310"/>
      <c r="E30" s="311">
        <v>511.2</v>
      </c>
      <c r="F30" s="312"/>
      <c r="G30" s="313"/>
      <c r="H30" s="314"/>
      <c r="I30" s="306"/>
      <c r="J30" s="315"/>
      <c r="K30" s="306"/>
      <c r="M30" s="307" t="s">
        <v>1048</v>
      </c>
      <c r="O30" s="292"/>
    </row>
    <row r="31" spans="1:80" x14ac:dyDescent="0.2">
      <c r="A31" s="293">
        <v>11</v>
      </c>
      <c r="B31" s="294" t="s">
        <v>1049</v>
      </c>
      <c r="C31" s="295" t="s">
        <v>1050</v>
      </c>
      <c r="D31" s="296" t="s">
        <v>181</v>
      </c>
      <c r="E31" s="297">
        <v>511.2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 x14ac:dyDescent="0.2">
      <c r="A32" s="301"/>
      <c r="B32" s="308"/>
      <c r="C32" s="309" t="s">
        <v>1048</v>
      </c>
      <c r="D32" s="310"/>
      <c r="E32" s="311">
        <v>511.2</v>
      </c>
      <c r="F32" s="312"/>
      <c r="G32" s="313"/>
      <c r="H32" s="314"/>
      <c r="I32" s="306"/>
      <c r="J32" s="315"/>
      <c r="K32" s="306"/>
      <c r="M32" s="307" t="s">
        <v>1048</v>
      </c>
      <c r="O32" s="292"/>
    </row>
    <row r="33" spans="1:80" x14ac:dyDescent="0.2">
      <c r="A33" s="293">
        <v>12</v>
      </c>
      <c r="B33" s="294" t="s">
        <v>1051</v>
      </c>
      <c r="C33" s="295" t="s">
        <v>1052</v>
      </c>
      <c r="D33" s="296" t="s">
        <v>191</v>
      </c>
      <c r="E33" s="297">
        <v>511.2</v>
      </c>
      <c r="F33" s="297">
        <v>0</v>
      </c>
      <c r="G33" s="298">
        <f>E33*F33</f>
        <v>0</v>
      </c>
      <c r="H33" s="299">
        <v>9.8999999999999999E-4</v>
      </c>
      <c r="I33" s="300">
        <f>E33*H33</f>
        <v>0.50608799999999998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 x14ac:dyDescent="0.2">
      <c r="A34" s="301"/>
      <c r="B34" s="308"/>
      <c r="C34" s="309" t="s">
        <v>1053</v>
      </c>
      <c r="D34" s="310"/>
      <c r="E34" s="311">
        <v>511.2</v>
      </c>
      <c r="F34" s="312"/>
      <c r="G34" s="313"/>
      <c r="H34" s="314"/>
      <c r="I34" s="306"/>
      <c r="J34" s="315"/>
      <c r="K34" s="306"/>
      <c r="M34" s="307" t="s">
        <v>1053</v>
      </c>
      <c r="O34" s="292"/>
    </row>
    <row r="35" spans="1:80" x14ac:dyDescent="0.2">
      <c r="A35" s="293">
        <v>13</v>
      </c>
      <c r="B35" s="294" t="s">
        <v>1054</v>
      </c>
      <c r="C35" s="295" t="s">
        <v>1055</v>
      </c>
      <c r="D35" s="296" t="s">
        <v>191</v>
      </c>
      <c r="E35" s="297">
        <v>511.2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 x14ac:dyDescent="0.2">
      <c r="A36" s="301"/>
      <c r="B36" s="308"/>
      <c r="C36" s="309" t="s">
        <v>1053</v>
      </c>
      <c r="D36" s="310"/>
      <c r="E36" s="311">
        <v>511.2</v>
      </c>
      <c r="F36" s="312"/>
      <c r="G36" s="313"/>
      <c r="H36" s="314"/>
      <c r="I36" s="306"/>
      <c r="J36" s="315"/>
      <c r="K36" s="306"/>
      <c r="M36" s="307" t="s">
        <v>1053</v>
      </c>
      <c r="O36" s="292"/>
    </row>
    <row r="37" spans="1:80" x14ac:dyDescent="0.2">
      <c r="A37" s="293">
        <v>14</v>
      </c>
      <c r="B37" s="294" t="s">
        <v>1056</v>
      </c>
      <c r="C37" s="295" t="s">
        <v>1057</v>
      </c>
      <c r="D37" s="296" t="s">
        <v>181</v>
      </c>
      <c r="E37" s="297">
        <v>511.2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 x14ac:dyDescent="0.2">
      <c r="A38" s="301"/>
      <c r="B38" s="308"/>
      <c r="C38" s="309" t="s">
        <v>1048</v>
      </c>
      <c r="D38" s="310"/>
      <c r="E38" s="311">
        <v>511.2</v>
      </c>
      <c r="F38" s="312"/>
      <c r="G38" s="313"/>
      <c r="H38" s="314"/>
      <c r="I38" s="306"/>
      <c r="J38" s="315"/>
      <c r="K38" s="306"/>
      <c r="M38" s="307" t="s">
        <v>1048</v>
      </c>
      <c r="O38" s="292"/>
    </row>
    <row r="39" spans="1:80" x14ac:dyDescent="0.2">
      <c r="A39" s="293">
        <v>15</v>
      </c>
      <c r="B39" s="294" t="s">
        <v>1058</v>
      </c>
      <c r="C39" s="295" t="s">
        <v>1059</v>
      </c>
      <c r="D39" s="296" t="s">
        <v>181</v>
      </c>
      <c r="E39" s="297">
        <v>511.2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 x14ac:dyDescent="0.2">
      <c r="A40" s="301"/>
      <c r="B40" s="308"/>
      <c r="C40" s="309" t="s">
        <v>1048</v>
      </c>
      <c r="D40" s="310"/>
      <c r="E40" s="311">
        <v>511.2</v>
      </c>
      <c r="F40" s="312"/>
      <c r="G40" s="313"/>
      <c r="H40" s="314"/>
      <c r="I40" s="306"/>
      <c r="J40" s="315"/>
      <c r="K40" s="306"/>
      <c r="M40" s="307" t="s">
        <v>1048</v>
      </c>
      <c r="O40" s="292"/>
    </row>
    <row r="41" spans="1:80" x14ac:dyDescent="0.2">
      <c r="A41" s="293">
        <v>16</v>
      </c>
      <c r="B41" s="294" t="s">
        <v>1060</v>
      </c>
      <c r="C41" s="295" t="s">
        <v>1061</v>
      </c>
      <c r="D41" s="296" t="s">
        <v>181</v>
      </c>
      <c r="E41" s="297">
        <v>142</v>
      </c>
      <c r="F41" s="297">
        <v>0</v>
      </c>
      <c r="G41" s="298">
        <f>E41*F41</f>
        <v>0</v>
      </c>
      <c r="H41" s="299">
        <v>0</v>
      </c>
      <c r="I41" s="300">
        <f>E41*H41</f>
        <v>0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1</v>
      </c>
      <c r="AC41" s="261">
        <v>1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1</v>
      </c>
    </row>
    <row r="42" spans="1:80" x14ac:dyDescent="0.2">
      <c r="A42" s="301"/>
      <c r="B42" s="308"/>
      <c r="C42" s="309" t="s">
        <v>1062</v>
      </c>
      <c r="D42" s="310"/>
      <c r="E42" s="311">
        <v>142</v>
      </c>
      <c r="F42" s="312"/>
      <c r="G42" s="313"/>
      <c r="H42" s="314"/>
      <c r="I42" s="306"/>
      <c r="J42" s="315"/>
      <c r="K42" s="306"/>
      <c r="M42" s="307" t="s">
        <v>1062</v>
      </c>
      <c r="O42" s="292"/>
    </row>
    <row r="43" spans="1:80" x14ac:dyDescent="0.2">
      <c r="A43" s="293">
        <v>17</v>
      </c>
      <c r="B43" s="294" t="s">
        <v>1063</v>
      </c>
      <c r="C43" s="295" t="s">
        <v>1064</v>
      </c>
      <c r="D43" s="296" t="s">
        <v>181</v>
      </c>
      <c r="E43" s="297">
        <v>1562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 x14ac:dyDescent="0.2">
      <c r="A44" s="301"/>
      <c r="B44" s="308"/>
      <c r="C44" s="309" t="s">
        <v>1065</v>
      </c>
      <c r="D44" s="310"/>
      <c r="E44" s="311">
        <v>1562</v>
      </c>
      <c r="F44" s="312"/>
      <c r="G44" s="313"/>
      <c r="H44" s="314"/>
      <c r="I44" s="306"/>
      <c r="J44" s="315"/>
      <c r="K44" s="306"/>
      <c r="M44" s="307" t="s">
        <v>1065</v>
      </c>
      <c r="O44" s="292"/>
    </row>
    <row r="45" spans="1:80" x14ac:dyDescent="0.2">
      <c r="A45" s="293">
        <v>18</v>
      </c>
      <c r="B45" s="294" t="s">
        <v>1066</v>
      </c>
      <c r="C45" s="295" t="s">
        <v>1067</v>
      </c>
      <c r="D45" s="296" t="s">
        <v>181</v>
      </c>
      <c r="E45" s="297">
        <v>142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 x14ac:dyDescent="0.2">
      <c r="A46" s="301"/>
      <c r="B46" s="308"/>
      <c r="C46" s="309" t="s">
        <v>1062</v>
      </c>
      <c r="D46" s="310"/>
      <c r="E46" s="311">
        <v>142</v>
      </c>
      <c r="F46" s="312"/>
      <c r="G46" s="313"/>
      <c r="H46" s="314"/>
      <c r="I46" s="306"/>
      <c r="J46" s="315"/>
      <c r="K46" s="306"/>
      <c r="M46" s="307" t="s">
        <v>1062</v>
      </c>
      <c r="O46" s="292"/>
    </row>
    <row r="47" spans="1:80" x14ac:dyDescent="0.2">
      <c r="A47" s="293">
        <v>19</v>
      </c>
      <c r="B47" s="294" t="s">
        <v>1068</v>
      </c>
      <c r="C47" s="295" t="s">
        <v>1069</v>
      </c>
      <c r="D47" s="296" t="s">
        <v>181</v>
      </c>
      <c r="E47" s="297">
        <v>142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0</v>
      </c>
      <c r="AC47" s="261">
        <v>0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0</v>
      </c>
    </row>
    <row r="48" spans="1:80" x14ac:dyDescent="0.2">
      <c r="A48" s="301"/>
      <c r="B48" s="308"/>
      <c r="C48" s="309" t="s">
        <v>1062</v>
      </c>
      <c r="D48" s="310"/>
      <c r="E48" s="311">
        <v>142</v>
      </c>
      <c r="F48" s="312"/>
      <c r="G48" s="313"/>
      <c r="H48" s="314"/>
      <c r="I48" s="306"/>
      <c r="J48" s="315"/>
      <c r="K48" s="306"/>
      <c r="M48" s="307" t="s">
        <v>1062</v>
      </c>
      <c r="O48" s="292"/>
    </row>
    <row r="49" spans="1:80" x14ac:dyDescent="0.2">
      <c r="A49" s="293">
        <v>20</v>
      </c>
      <c r="B49" s="294" t="s">
        <v>1070</v>
      </c>
      <c r="C49" s="295" t="s">
        <v>1071</v>
      </c>
      <c r="D49" s="296" t="s">
        <v>181</v>
      </c>
      <c r="E49" s="297">
        <v>369.2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 x14ac:dyDescent="0.2">
      <c r="A50" s="301"/>
      <c r="B50" s="308"/>
      <c r="C50" s="309" t="s">
        <v>1072</v>
      </c>
      <c r="D50" s="310"/>
      <c r="E50" s="311">
        <v>369.2</v>
      </c>
      <c r="F50" s="312"/>
      <c r="G50" s="313"/>
      <c r="H50" s="314"/>
      <c r="I50" s="306"/>
      <c r="J50" s="315"/>
      <c r="K50" s="306"/>
      <c r="M50" s="307" t="s">
        <v>1072</v>
      </c>
      <c r="O50" s="292"/>
    </row>
    <row r="51" spans="1:80" x14ac:dyDescent="0.2">
      <c r="A51" s="293">
        <v>21</v>
      </c>
      <c r="B51" s="294" t="s">
        <v>1073</v>
      </c>
      <c r="C51" s="295" t="s">
        <v>1074</v>
      </c>
      <c r="D51" s="296" t="s">
        <v>181</v>
      </c>
      <c r="E51" s="297">
        <v>369.2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 x14ac:dyDescent="0.2">
      <c r="A52" s="301"/>
      <c r="B52" s="308"/>
      <c r="C52" s="309" t="s">
        <v>1072</v>
      </c>
      <c r="D52" s="310"/>
      <c r="E52" s="311">
        <v>369.2</v>
      </c>
      <c r="F52" s="312"/>
      <c r="G52" s="313"/>
      <c r="H52" s="314"/>
      <c r="I52" s="306"/>
      <c r="J52" s="315"/>
      <c r="K52" s="306"/>
      <c r="M52" s="307" t="s">
        <v>1072</v>
      </c>
      <c r="O52" s="292"/>
    </row>
    <row r="53" spans="1:80" x14ac:dyDescent="0.2">
      <c r="A53" s="293">
        <v>22</v>
      </c>
      <c r="B53" s="294" t="s">
        <v>1075</v>
      </c>
      <c r="C53" s="295" t="s">
        <v>1076</v>
      </c>
      <c r="D53" s="296" t="s">
        <v>191</v>
      </c>
      <c r="E53" s="297">
        <v>284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 x14ac:dyDescent="0.2">
      <c r="A54" s="301"/>
      <c r="B54" s="308"/>
      <c r="C54" s="309" t="s">
        <v>1077</v>
      </c>
      <c r="D54" s="310"/>
      <c r="E54" s="311">
        <v>284</v>
      </c>
      <c r="F54" s="312"/>
      <c r="G54" s="313"/>
      <c r="H54" s="314"/>
      <c r="I54" s="306"/>
      <c r="J54" s="315"/>
      <c r="K54" s="306"/>
      <c r="M54" s="307" t="s">
        <v>1077</v>
      </c>
      <c r="O54" s="292"/>
    </row>
    <row r="55" spans="1:80" x14ac:dyDescent="0.2">
      <c r="A55" s="293">
        <v>23</v>
      </c>
      <c r="B55" s="294" t="s">
        <v>1078</v>
      </c>
      <c r="C55" s="295" t="s">
        <v>1079</v>
      </c>
      <c r="D55" s="296" t="s">
        <v>191</v>
      </c>
      <c r="E55" s="297">
        <v>284</v>
      </c>
      <c r="F55" s="297">
        <v>0</v>
      </c>
      <c r="G55" s="298">
        <f>E55*F55</f>
        <v>0</v>
      </c>
      <c r="H55" s="299">
        <v>2.0000000000000002E-5</v>
      </c>
      <c r="I55" s="300">
        <f>E55*H55</f>
        <v>5.6800000000000002E-3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0</v>
      </c>
      <c r="AC55" s="261">
        <v>0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0</v>
      </c>
    </row>
    <row r="56" spans="1:80" x14ac:dyDescent="0.2">
      <c r="A56" s="301"/>
      <c r="B56" s="302"/>
      <c r="C56" s="303" t="s">
        <v>1080</v>
      </c>
      <c r="D56" s="304"/>
      <c r="E56" s="304"/>
      <c r="F56" s="304"/>
      <c r="G56" s="305"/>
      <c r="I56" s="306"/>
      <c r="K56" s="306"/>
      <c r="L56" s="307" t="s">
        <v>1080</v>
      </c>
      <c r="O56" s="292">
        <v>3</v>
      </c>
    </row>
    <row r="57" spans="1:80" x14ac:dyDescent="0.2">
      <c r="A57" s="301"/>
      <c r="B57" s="308"/>
      <c r="C57" s="309" t="s">
        <v>1077</v>
      </c>
      <c r="D57" s="310"/>
      <c r="E57" s="311">
        <v>284</v>
      </c>
      <c r="F57" s="312"/>
      <c r="G57" s="313"/>
      <c r="H57" s="314"/>
      <c r="I57" s="306"/>
      <c r="J57" s="315"/>
      <c r="K57" s="306"/>
      <c r="M57" s="307" t="s">
        <v>1077</v>
      </c>
      <c r="O57" s="292"/>
    </row>
    <row r="58" spans="1:80" x14ac:dyDescent="0.2">
      <c r="A58" s="293">
        <v>24</v>
      </c>
      <c r="B58" s="294" t="s">
        <v>1081</v>
      </c>
      <c r="C58" s="295" t="s">
        <v>1082</v>
      </c>
      <c r="D58" s="296" t="s">
        <v>181</v>
      </c>
      <c r="E58" s="297">
        <v>142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 x14ac:dyDescent="0.2">
      <c r="A59" s="301"/>
      <c r="B59" s="308"/>
      <c r="C59" s="309" t="s">
        <v>1062</v>
      </c>
      <c r="D59" s="310"/>
      <c r="E59" s="311">
        <v>142</v>
      </c>
      <c r="F59" s="312"/>
      <c r="G59" s="313"/>
      <c r="H59" s="314"/>
      <c r="I59" s="306"/>
      <c r="J59" s="315"/>
      <c r="K59" s="306"/>
      <c r="M59" s="307" t="s">
        <v>1062</v>
      </c>
      <c r="O59" s="292"/>
    </row>
    <row r="60" spans="1:80" x14ac:dyDescent="0.2">
      <c r="A60" s="316"/>
      <c r="B60" s="317" t="s">
        <v>101</v>
      </c>
      <c r="C60" s="318" t="s">
        <v>1023</v>
      </c>
      <c r="D60" s="319"/>
      <c r="E60" s="320"/>
      <c r="F60" s="321"/>
      <c r="G60" s="322">
        <f>SUM(G7:G59)</f>
        <v>0</v>
      </c>
      <c r="H60" s="323"/>
      <c r="I60" s="324">
        <f>SUM(I7:I59)</f>
        <v>0.51196799999999998</v>
      </c>
      <c r="J60" s="323"/>
      <c r="K60" s="324">
        <f>SUM(K7:K59)</f>
        <v>-93.379199999999997</v>
      </c>
      <c r="O60" s="292">
        <v>4</v>
      </c>
      <c r="BA60" s="325">
        <f>SUM(BA7:BA59)</f>
        <v>0</v>
      </c>
      <c r="BB60" s="325">
        <f>SUM(BB7:BB59)</f>
        <v>0</v>
      </c>
      <c r="BC60" s="325">
        <f>SUM(BC7:BC59)</f>
        <v>0</v>
      </c>
      <c r="BD60" s="325">
        <f>SUM(BD7:BD59)</f>
        <v>0</v>
      </c>
      <c r="BE60" s="325">
        <f>SUM(BE7:BE59)</f>
        <v>0</v>
      </c>
    </row>
    <row r="61" spans="1:80" x14ac:dyDescent="0.2">
      <c r="A61" s="282" t="s">
        <v>97</v>
      </c>
      <c r="B61" s="283" t="s">
        <v>176</v>
      </c>
      <c r="C61" s="284" t="s">
        <v>177</v>
      </c>
      <c r="D61" s="285"/>
      <c r="E61" s="286"/>
      <c r="F61" s="286"/>
      <c r="G61" s="287"/>
      <c r="H61" s="288"/>
      <c r="I61" s="289"/>
      <c r="J61" s="290"/>
      <c r="K61" s="291"/>
      <c r="O61" s="292">
        <v>1</v>
      </c>
    </row>
    <row r="62" spans="1:80" ht="22.5" x14ac:dyDescent="0.2">
      <c r="A62" s="293">
        <v>25</v>
      </c>
      <c r="B62" s="294" t="s">
        <v>1083</v>
      </c>
      <c r="C62" s="295" t="s">
        <v>1084</v>
      </c>
      <c r="D62" s="296" t="s">
        <v>191</v>
      </c>
      <c r="E62" s="297">
        <v>426</v>
      </c>
      <c r="F62" s="297">
        <v>0</v>
      </c>
      <c r="G62" s="298">
        <f>E62*F62</f>
        <v>0</v>
      </c>
      <c r="H62" s="299">
        <v>6.5599999999999999E-3</v>
      </c>
      <c r="I62" s="300">
        <f>E62*H62</f>
        <v>2.7945600000000002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0</v>
      </c>
      <c r="AC62" s="261">
        <v>0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0</v>
      </c>
    </row>
    <row r="63" spans="1:80" x14ac:dyDescent="0.2">
      <c r="A63" s="301"/>
      <c r="B63" s="302"/>
      <c r="C63" s="303" t="s">
        <v>1085</v>
      </c>
      <c r="D63" s="304"/>
      <c r="E63" s="304"/>
      <c r="F63" s="304"/>
      <c r="G63" s="305"/>
      <c r="I63" s="306"/>
      <c r="K63" s="306"/>
      <c r="L63" s="307" t="s">
        <v>1085</v>
      </c>
      <c r="O63" s="292">
        <v>3</v>
      </c>
    </row>
    <row r="64" spans="1:80" x14ac:dyDescent="0.2">
      <c r="A64" s="301"/>
      <c r="B64" s="308"/>
      <c r="C64" s="309" t="s">
        <v>1086</v>
      </c>
      <c r="D64" s="310"/>
      <c r="E64" s="311">
        <v>426</v>
      </c>
      <c r="F64" s="312"/>
      <c r="G64" s="313"/>
      <c r="H64" s="314"/>
      <c r="I64" s="306"/>
      <c r="J64" s="315"/>
      <c r="K64" s="306"/>
      <c r="M64" s="307" t="s">
        <v>1086</v>
      </c>
      <c r="O64" s="292"/>
    </row>
    <row r="65" spans="1:80" x14ac:dyDescent="0.2">
      <c r="A65" s="293">
        <v>26</v>
      </c>
      <c r="B65" s="294" t="s">
        <v>1087</v>
      </c>
      <c r="C65" s="295" t="s">
        <v>1088</v>
      </c>
      <c r="D65" s="296" t="s">
        <v>191</v>
      </c>
      <c r="E65" s="297">
        <v>426</v>
      </c>
      <c r="F65" s="297">
        <v>0</v>
      </c>
      <c r="G65" s="298">
        <f>E65*F65</f>
        <v>0</v>
      </c>
      <c r="H65" s="299">
        <v>3.7670000000000002E-2</v>
      </c>
      <c r="I65" s="300">
        <f>E65*H65</f>
        <v>16.047420000000002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 x14ac:dyDescent="0.2">
      <c r="A66" s="301"/>
      <c r="B66" s="302"/>
      <c r="C66" s="303" t="s">
        <v>1089</v>
      </c>
      <c r="D66" s="304"/>
      <c r="E66" s="304"/>
      <c r="F66" s="304"/>
      <c r="G66" s="305"/>
      <c r="I66" s="306"/>
      <c r="K66" s="306"/>
      <c r="L66" s="307" t="s">
        <v>1089</v>
      </c>
      <c r="O66" s="292">
        <v>3</v>
      </c>
    </row>
    <row r="67" spans="1:80" x14ac:dyDescent="0.2">
      <c r="A67" s="301"/>
      <c r="B67" s="308"/>
      <c r="C67" s="309" t="s">
        <v>1086</v>
      </c>
      <c r="D67" s="310"/>
      <c r="E67" s="311">
        <v>426</v>
      </c>
      <c r="F67" s="312"/>
      <c r="G67" s="313"/>
      <c r="H67" s="314"/>
      <c r="I67" s="306"/>
      <c r="J67" s="315"/>
      <c r="K67" s="306"/>
      <c r="M67" s="307" t="s">
        <v>1086</v>
      </c>
      <c r="O67" s="292"/>
    </row>
    <row r="68" spans="1:80" x14ac:dyDescent="0.2">
      <c r="A68" s="293">
        <v>27</v>
      </c>
      <c r="B68" s="294" t="s">
        <v>1090</v>
      </c>
      <c r="C68" s="295" t="s">
        <v>1091</v>
      </c>
      <c r="D68" s="296" t="s">
        <v>191</v>
      </c>
      <c r="E68" s="297">
        <v>106.5</v>
      </c>
      <c r="F68" s="297">
        <v>0</v>
      </c>
      <c r="G68" s="298">
        <f>E68*F68</f>
        <v>0</v>
      </c>
      <c r="H68" s="299">
        <v>4.9459999999999997E-2</v>
      </c>
      <c r="I68" s="300">
        <f>E68*H68</f>
        <v>5.2674899999999996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 x14ac:dyDescent="0.2">
      <c r="A69" s="301"/>
      <c r="B69" s="308"/>
      <c r="C69" s="309" t="s">
        <v>1092</v>
      </c>
      <c r="D69" s="310"/>
      <c r="E69" s="311">
        <v>106.5</v>
      </c>
      <c r="F69" s="312"/>
      <c r="G69" s="313"/>
      <c r="H69" s="314"/>
      <c r="I69" s="306"/>
      <c r="J69" s="315"/>
      <c r="K69" s="306"/>
      <c r="M69" s="307" t="s">
        <v>1092</v>
      </c>
      <c r="O69" s="292"/>
    </row>
    <row r="70" spans="1:80" x14ac:dyDescent="0.2">
      <c r="A70" s="316"/>
      <c r="B70" s="317" t="s">
        <v>101</v>
      </c>
      <c r="C70" s="318" t="s">
        <v>178</v>
      </c>
      <c r="D70" s="319"/>
      <c r="E70" s="320"/>
      <c r="F70" s="321"/>
      <c r="G70" s="322">
        <f>SUM(G61:G69)</f>
        <v>0</v>
      </c>
      <c r="H70" s="323"/>
      <c r="I70" s="324">
        <f>SUM(I61:I69)</f>
        <v>24.109470000000002</v>
      </c>
      <c r="J70" s="323"/>
      <c r="K70" s="324">
        <f>SUM(K61:K69)</f>
        <v>0</v>
      </c>
      <c r="O70" s="292">
        <v>4</v>
      </c>
      <c r="BA70" s="325">
        <f>SUM(BA61:BA69)</f>
        <v>0</v>
      </c>
      <c r="BB70" s="325">
        <f>SUM(BB61:BB69)</f>
        <v>0</v>
      </c>
      <c r="BC70" s="325">
        <f>SUM(BC61:BC69)</f>
        <v>0</v>
      </c>
      <c r="BD70" s="325">
        <f>SUM(BD61:BD69)</f>
        <v>0</v>
      </c>
      <c r="BE70" s="325">
        <f>SUM(BE61:BE69)</f>
        <v>0</v>
      </c>
    </row>
    <row r="71" spans="1:80" x14ac:dyDescent="0.2">
      <c r="A71" s="282" t="s">
        <v>97</v>
      </c>
      <c r="B71" s="283" t="s">
        <v>391</v>
      </c>
      <c r="C71" s="284" t="s">
        <v>1093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 x14ac:dyDescent="0.2">
      <c r="A72" s="293">
        <v>28</v>
      </c>
      <c r="B72" s="294" t="s">
        <v>1095</v>
      </c>
      <c r="C72" s="295" t="s">
        <v>1096</v>
      </c>
      <c r="D72" s="296" t="s">
        <v>191</v>
      </c>
      <c r="E72" s="297">
        <v>85.2</v>
      </c>
      <c r="F72" s="297">
        <v>0</v>
      </c>
      <c r="G72" s="298">
        <f>E72*F72</f>
        <v>0</v>
      </c>
      <c r="H72" s="299">
        <v>0.34011999999999998</v>
      </c>
      <c r="I72" s="300">
        <f>E72*H72</f>
        <v>28.978223999999997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0</v>
      </c>
      <c r="AC72" s="261">
        <v>0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0</v>
      </c>
    </row>
    <row r="73" spans="1:80" x14ac:dyDescent="0.2">
      <c r="A73" s="301"/>
      <c r="B73" s="302"/>
      <c r="C73" s="303"/>
      <c r="D73" s="304"/>
      <c r="E73" s="304"/>
      <c r="F73" s="304"/>
      <c r="G73" s="305"/>
      <c r="I73" s="306"/>
      <c r="K73" s="306"/>
      <c r="L73" s="307"/>
      <c r="O73" s="292">
        <v>3</v>
      </c>
    </row>
    <row r="74" spans="1:80" x14ac:dyDescent="0.2">
      <c r="A74" s="301"/>
      <c r="B74" s="302"/>
      <c r="C74" s="303"/>
      <c r="D74" s="304"/>
      <c r="E74" s="304"/>
      <c r="F74" s="304"/>
      <c r="G74" s="305"/>
      <c r="I74" s="306"/>
      <c r="K74" s="306"/>
      <c r="L74" s="307"/>
      <c r="O74" s="292">
        <v>3</v>
      </c>
    </row>
    <row r="75" spans="1:80" x14ac:dyDescent="0.2">
      <c r="A75" s="301"/>
      <c r="B75" s="308"/>
      <c r="C75" s="309" t="s">
        <v>1097</v>
      </c>
      <c r="D75" s="310"/>
      <c r="E75" s="311">
        <v>85.2</v>
      </c>
      <c r="F75" s="312"/>
      <c r="G75" s="313"/>
      <c r="H75" s="314"/>
      <c r="I75" s="306"/>
      <c r="J75" s="315"/>
      <c r="K75" s="306"/>
      <c r="M75" s="307" t="s">
        <v>1097</v>
      </c>
      <c r="O75" s="292"/>
    </row>
    <row r="76" spans="1:80" x14ac:dyDescent="0.2">
      <c r="A76" s="316"/>
      <c r="B76" s="317" t="s">
        <v>101</v>
      </c>
      <c r="C76" s="318" t="s">
        <v>1094</v>
      </c>
      <c r="D76" s="319"/>
      <c r="E76" s="320"/>
      <c r="F76" s="321"/>
      <c r="G76" s="322">
        <f>SUM(G71:G75)</f>
        <v>0</v>
      </c>
      <c r="H76" s="323"/>
      <c r="I76" s="324">
        <f>SUM(I71:I75)</f>
        <v>28.978223999999997</v>
      </c>
      <c r="J76" s="323"/>
      <c r="K76" s="324">
        <f>SUM(K71:K75)</f>
        <v>0</v>
      </c>
      <c r="O76" s="292">
        <v>4</v>
      </c>
      <c r="BA76" s="325">
        <f>SUM(BA71:BA75)</f>
        <v>0</v>
      </c>
      <c r="BB76" s="325">
        <f>SUM(BB71:BB75)</f>
        <v>0</v>
      </c>
      <c r="BC76" s="325">
        <f>SUM(BC71:BC75)</f>
        <v>0</v>
      </c>
      <c r="BD76" s="325">
        <f>SUM(BD71:BD75)</f>
        <v>0</v>
      </c>
      <c r="BE76" s="325">
        <f>SUM(BE71:BE75)</f>
        <v>0</v>
      </c>
    </row>
    <row r="77" spans="1:80" x14ac:dyDescent="0.2">
      <c r="A77" s="282" t="s">
        <v>97</v>
      </c>
      <c r="B77" s="283" t="s">
        <v>822</v>
      </c>
      <c r="C77" s="284" t="s">
        <v>1098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 x14ac:dyDescent="0.2">
      <c r="A78" s="293">
        <v>29</v>
      </c>
      <c r="B78" s="294" t="s">
        <v>1100</v>
      </c>
      <c r="C78" s="295" t="s">
        <v>1101</v>
      </c>
      <c r="D78" s="296" t="s">
        <v>191</v>
      </c>
      <c r="E78" s="297">
        <v>28.4</v>
      </c>
      <c r="F78" s="297">
        <v>0</v>
      </c>
      <c r="G78" s="298">
        <f>E78*F78</f>
        <v>0</v>
      </c>
      <c r="H78" s="299">
        <v>0.37980000000000003</v>
      </c>
      <c r="I78" s="300">
        <f>E78*H78</f>
        <v>10.78632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9</v>
      </c>
      <c r="AC78" s="261">
        <v>9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9</v>
      </c>
    </row>
    <row r="79" spans="1:80" x14ac:dyDescent="0.2">
      <c r="A79" s="301"/>
      <c r="B79" s="302"/>
      <c r="C79" s="303" t="s">
        <v>1</v>
      </c>
      <c r="D79" s="304"/>
      <c r="E79" s="304"/>
      <c r="F79" s="304"/>
      <c r="G79" s="305"/>
      <c r="I79" s="306"/>
      <c r="K79" s="306"/>
      <c r="L79" s="307" t="s">
        <v>1</v>
      </c>
      <c r="O79" s="292">
        <v>3</v>
      </c>
    </row>
    <row r="80" spans="1:80" x14ac:dyDescent="0.2">
      <c r="A80" s="301"/>
      <c r="B80" s="302"/>
      <c r="C80" s="303"/>
      <c r="D80" s="304"/>
      <c r="E80" s="304"/>
      <c r="F80" s="304"/>
      <c r="G80" s="305"/>
      <c r="I80" s="306"/>
      <c r="K80" s="306"/>
      <c r="L80" s="307"/>
      <c r="O80" s="292">
        <v>3</v>
      </c>
    </row>
    <row r="81" spans="1:80" x14ac:dyDescent="0.2">
      <c r="A81" s="301"/>
      <c r="B81" s="308"/>
      <c r="C81" s="309" t="s">
        <v>1102</v>
      </c>
      <c r="D81" s="310"/>
      <c r="E81" s="311">
        <v>28.4</v>
      </c>
      <c r="F81" s="312"/>
      <c r="G81" s="313"/>
      <c r="H81" s="314"/>
      <c r="I81" s="306"/>
      <c r="J81" s="315"/>
      <c r="K81" s="306"/>
      <c r="M81" s="307" t="s">
        <v>1102</v>
      </c>
      <c r="O81" s="292"/>
    </row>
    <row r="82" spans="1:80" x14ac:dyDescent="0.2">
      <c r="A82" s="293">
        <v>30</v>
      </c>
      <c r="B82" s="294" t="s">
        <v>1103</v>
      </c>
      <c r="C82" s="295" t="s">
        <v>1104</v>
      </c>
      <c r="D82" s="296" t="s">
        <v>191</v>
      </c>
      <c r="E82" s="297">
        <v>28.4</v>
      </c>
      <c r="F82" s="297">
        <v>0</v>
      </c>
      <c r="G82" s="298">
        <f>E82*F82</f>
        <v>0</v>
      </c>
      <c r="H82" s="299">
        <v>0.18024999999999999</v>
      </c>
      <c r="I82" s="300">
        <f>E82*H82</f>
        <v>5.1190999999999995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9</v>
      </c>
      <c r="AC82" s="261">
        <v>9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9</v>
      </c>
    </row>
    <row r="83" spans="1:80" x14ac:dyDescent="0.2">
      <c r="A83" s="301"/>
      <c r="B83" s="302"/>
      <c r="C83" s="303"/>
      <c r="D83" s="304"/>
      <c r="E83" s="304"/>
      <c r="F83" s="304"/>
      <c r="G83" s="305"/>
      <c r="I83" s="306"/>
      <c r="K83" s="306"/>
      <c r="L83" s="307"/>
      <c r="O83" s="292">
        <v>3</v>
      </c>
    </row>
    <row r="84" spans="1:80" x14ac:dyDescent="0.2">
      <c r="A84" s="301"/>
      <c r="B84" s="302"/>
      <c r="C84" s="303"/>
      <c r="D84" s="304"/>
      <c r="E84" s="304"/>
      <c r="F84" s="304"/>
      <c r="G84" s="305"/>
      <c r="I84" s="306"/>
      <c r="K84" s="306"/>
      <c r="L84" s="307"/>
      <c r="O84" s="292">
        <v>3</v>
      </c>
    </row>
    <row r="85" spans="1:80" x14ac:dyDescent="0.2">
      <c r="A85" s="301"/>
      <c r="B85" s="308"/>
      <c r="C85" s="309" t="s">
        <v>1102</v>
      </c>
      <c r="D85" s="310"/>
      <c r="E85" s="311">
        <v>28.4</v>
      </c>
      <c r="F85" s="312"/>
      <c r="G85" s="313"/>
      <c r="H85" s="314"/>
      <c r="I85" s="306"/>
      <c r="J85" s="315"/>
      <c r="K85" s="306"/>
      <c r="M85" s="307" t="s">
        <v>1102</v>
      </c>
      <c r="O85" s="292"/>
    </row>
    <row r="86" spans="1:80" ht="22.5" x14ac:dyDescent="0.2">
      <c r="A86" s="293">
        <v>31</v>
      </c>
      <c r="B86" s="294" t="s">
        <v>1105</v>
      </c>
      <c r="C86" s="295" t="s">
        <v>1106</v>
      </c>
      <c r="D86" s="296" t="s">
        <v>191</v>
      </c>
      <c r="E86" s="297">
        <v>71</v>
      </c>
      <c r="F86" s="297">
        <v>0</v>
      </c>
      <c r="G86" s="298">
        <f>E86*F86</f>
        <v>0</v>
      </c>
      <c r="H86" s="299">
        <v>0.36</v>
      </c>
      <c r="I86" s="300">
        <f>E86*H86</f>
        <v>25.56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 x14ac:dyDescent="0.2">
      <c r="A87" s="301"/>
      <c r="B87" s="302"/>
      <c r="C87" s="303" t="s">
        <v>1107</v>
      </c>
      <c r="D87" s="304"/>
      <c r="E87" s="304"/>
      <c r="F87" s="304"/>
      <c r="G87" s="305"/>
      <c r="I87" s="306"/>
      <c r="K87" s="306"/>
      <c r="L87" s="307" t="s">
        <v>1107</v>
      </c>
      <c r="O87" s="292">
        <v>3</v>
      </c>
    </row>
    <row r="88" spans="1:80" x14ac:dyDescent="0.2">
      <c r="A88" s="301"/>
      <c r="B88" s="308"/>
      <c r="C88" s="309" t="s">
        <v>1037</v>
      </c>
      <c r="D88" s="310"/>
      <c r="E88" s="311">
        <v>71</v>
      </c>
      <c r="F88" s="312"/>
      <c r="G88" s="313"/>
      <c r="H88" s="314"/>
      <c r="I88" s="306"/>
      <c r="J88" s="315"/>
      <c r="K88" s="306"/>
      <c r="M88" s="307" t="s">
        <v>1037</v>
      </c>
      <c r="O88" s="292"/>
    </row>
    <row r="89" spans="1:80" ht="22.5" x14ac:dyDescent="0.2">
      <c r="A89" s="293">
        <v>32</v>
      </c>
      <c r="B89" s="294" t="s">
        <v>1108</v>
      </c>
      <c r="C89" s="295" t="s">
        <v>1109</v>
      </c>
      <c r="D89" s="296" t="s">
        <v>191</v>
      </c>
      <c r="E89" s="297">
        <v>56.8</v>
      </c>
      <c r="F89" s="297">
        <v>0</v>
      </c>
      <c r="G89" s="298">
        <f>E89*F89</f>
        <v>0</v>
      </c>
      <c r="H89" s="299">
        <v>7.3899999999999993E-2</v>
      </c>
      <c r="I89" s="300">
        <f>E89*H89</f>
        <v>4.197519999999999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0</v>
      </c>
      <c r="AC89" s="261">
        <v>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0</v>
      </c>
    </row>
    <row r="90" spans="1:80" x14ac:dyDescent="0.2">
      <c r="A90" s="301"/>
      <c r="B90" s="308"/>
      <c r="C90" s="309" t="s">
        <v>1040</v>
      </c>
      <c r="D90" s="310"/>
      <c r="E90" s="311">
        <v>56.8</v>
      </c>
      <c r="F90" s="312"/>
      <c r="G90" s="313"/>
      <c r="H90" s="314"/>
      <c r="I90" s="306"/>
      <c r="J90" s="315"/>
      <c r="K90" s="306"/>
      <c r="M90" s="307" t="s">
        <v>1040</v>
      </c>
      <c r="O90" s="292"/>
    </row>
    <row r="91" spans="1:80" ht="22.5" x14ac:dyDescent="0.2">
      <c r="A91" s="293">
        <v>33</v>
      </c>
      <c r="B91" s="294" t="s">
        <v>1110</v>
      </c>
      <c r="C91" s="295" t="s">
        <v>1111</v>
      </c>
      <c r="D91" s="296" t="s">
        <v>191</v>
      </c>
      <c r="E91" s="297">
        <v>28.4</v>
      </c>
      <c r="F91" s="297">
        <v>0</v>
      </c>
      <c r="G91" s="298">
        <f>E91*F91</f>
        <v>0</v>
      </c>
      <c r="H91" s="299">
        <v>0.18107999999999999</v>
      </c>
      <c r="I91" s="300">
        <f>E91*H91</f>
        <v>5.1426719999999992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 x14ac:dyDescent="0.2">
      <c r="A92" s="301"/>
      <c r="B92" s="302"/>
      <c r="C92" s="303" t="s">
        <v>1112</v>
      </c>
      <c r="D92" s="304"/>
      <c r="E92" s="304"/>
      <c r="F92" s="304"/>
      <c r="G92" s="305"/>
      <c r="I92" s="306"/>
      <c r="K92" s="306"/>
      <c r="L92" s="307" t="s">
        <v>1112</v>
      </c>
      <c r="O92" s="292">
        <v>3</v>
      </c>
    </row>
    <row r="93" spans="1:80" x14ac:dyDescent="0.2">
      <c r="A93" s="301"/>
      <c r="B93" s="308"/>
      <c r="C93" s="309" t="s">
        <v>992</v>
      </c>
      <c r="D93" s="310"/>
      <c r="E93" s="311">
        <v>28.4</v>
      </c>
      <c r="F93" s="312"/>
      <c r="G93" s="313"/>
      <c r="H93" s="314"/>
      <c r="I93" s="306"/>
      <c r="J93" s="315"/>
      <c r="K93" s="306"/>
      <c r="M93" s="307" t="s">
        <v>992</v>
      </c>
      <c r="O93" s="292"/>
    </row>
    <row r="94" spans="1:80" x14ac:dyDescent="0.2">
      <c r="A94" s="293">
        <v>34</v>
      </c>
      <c r="B94" s="294" t="s">
        <v>1113</v>
      </c>
      <c r="C94" s="295" t="s">
        <v>1114</v>
      </c>
      <c r="D94" s="296" t="s">
        <v>191</v>
      </c>
      <c r="E94" s="297">
        <v>340.8</v>
      </c>
      <c r="F94" s="297">
        <v>0</v>
      </c>
      <c r="G94" s="298">
        <f>E94*F94</f>
        <v>0</v>
      </c>
      <c r="H94" s="299">
        <v>3.9399999999999999E-3</v>
      </c>
      <c r="I94" s="300">
        <f>E94*H94</f>
        <v>1.3427519999999999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0</v>
      </c>
      <c r="AC94" s="261">
        <v>0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0</v>
      </c>
    </row>
    <row r="95" spans="1:80" x14ac:dyDescent="0.2">
      <c r="A95" s="301"/>
      <c r="B95" s="302"/>
      <c r="C95" s="303" t="s">
        <v>1115</v>
      </c>
      <c r="D95" s="304"/>
      <c r="E95" s="304"/>
      <c r="F95" s="304"/>
      <c r="G95" s="305"/>
      <c r="I95" s="306"/>
      <c r="K95" s="306"/>
      <c r="L95" s="307" t="s">
        <v>1115</v>
      </c>
      <c r="O95" s="292">
        <v>3</v>
      </c>
    </row>
    <row r="96" spans="1:80" x14ac:dyDescent="0.2">
      <c r="A96" s="301"/>
      <c r="B96" s="308"/>
      <c r="C96" s="309" t="s">
        <v>1116</v>
      </c>
      <c r="D96" s="310"/>
      <c r="E96" s="311">
        <v>340.8</v>
      </c>
      <c r="F96" s="312"/>
      <c r="G96" s="313"/>
      <c r="H96" s="314"/>
      <c r="I96" s="306"/>
      <c r="J96" s="315"/>
      <c r="K96" s="306"/>
      <c r="M96" s="307" t="s">
        <v>1116</v>
      </c>
      <c r="O96" s="292"/>
    </row>
    <row r="97" spans="1:80" x14ac:dyDescent="0.2">
      <c r="A97" s="293">
        <v>35</v>
      </c>
      <c r="B97" s="294" t="s">
        <v>1117</v>
      </c>
      <c r="C97" s="295" t="s">
        <v>1118</v>
      </c>
      <c r="D97" s="296" t="s">
        <v>191</v>
      </c>
      <c r="E97" s="297">
        <v>340.8</v>
      </c>
      <c r="F97" s="297">
        <v>0</v>
      </c>
      <c r="G97" s="298">
        <f>E97*F97</f>
        <v>0</v>
      </c>
      <c r="H97" s="299">
        <v>2.5999999999999998E-4</v>
      </c>
      <c r="I97" s="300">
        <f>E97*H97</f>
        <v>8.8607999999999992E-2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0</v>
      </c>
      <c r="AC97" s="261">
        <v>0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0</v>
      </c>
    </row>
    <row r="98" spans="1:80" x14ac:dyDescent="0.2">
      <c r="A98" s="301"/>
      <c r="B98" s="308"/>
      <c r="C98" s="309" t="s">
        <v>1116</v>
      </c>
      <c r="D98" s="310"/>
      <c r="E98" s="311">
        <v>340.8</v>
      </c>
      <c r="F98" s="312"/>
      <c r="G98" s="313"/>
      <c r="H98" s="314"/>
      <c r="I98" s="306"/>
      <c r="J98" s="315"/>
      <c r="K98" s="306"/>
      <c r="M98" s="307" t="s">
        <v>1116</v>
      </c>
      <c r="O98" s="292"/>
    </row>
    <row r="99" spans="1:80" x14ac:dyDescent="0.2">
      <c r="A99" s="316"/>
      <c r="B99" s="317" t="s">
        <v>101</v>
      </c>
      <c r="C99" s="318" t="s">
        <v>1099</v>
      </c>
      <c r="D99" s="319"/>
      <c r="E99" s="320"/>
      <c r="F99" s="321"/>
      <c r="G99" s="322">
        <f>SUM(G77:G98)</f>
        <v>0</v>
      </c>
      <c r="H99" s="323"/>
      <c r="I99" s="324">
        <f>SUM(I77:I98)</f>
        <v>52.236971999999987</v>
      </c>
      <c r="J99" s="323"/>
      <c r="K99" s="324">
        <f>SUM(K77:K98)</f>
        <v>0</v>
      </c>
      <c r="O99" s="292">
        <v>4</v>
      </c>
      <c r="BA99" s="325">
        <f>SUM(BA77:BA98)</f>
        <v>0</v>
      </c>
      <c r="BB99" s="325">
        <f>SUM(BB77:BB98)</f>
        <v>0</v>
      </c>
      <c r="BC99" s="325">
        <f>SUM(BC77:BC98)</f>
        <v>0</v>
      </c>
      <c r="BD99" s="325">
        <f>SUM(BD77:BD98)</f>
        <v>0</v>
      </c>
      <c r="BE99" s="325">
        <f>SUM(BE77:BE98)</f>
        <v>0</v>
      </c>
    </row>
    <row r="100" spans="1:80" x14ac:dyDescent="0.2">
      <c r="A100" s="282" t="s">
        <v>97</v>
      </c>
      <c r="B100" s="283" t="s">
        <v>1119</v>
      </c>
      <c r="C100" s="284" t="s">
        <v>1120</v>
      </c>
      <c r="D100" s="285"/>
      <c r="E100" s="286"/>
      <c r="F100" s="286"/>
      <c r="G100" s="287"/>
      <c r="H100" s="288"/>
      <c r="I100" s="289"/>
      <c r="J100" s="290"/>
      <c r="K100" s="291"/>
      <c r="O100" s="292">
        <v>1</v>
      </c>
    </row>
    <row r="101" spans="1:80" x14ac:dyDescent="0.2">
      <c r="A101" s="293">
        <v>36</v>
      </c>
      <c r="B101" s="294" t="s">
        <v>1122</v>
      </c>
      <c r="C101" s="295" t="s">
        <v>1123</v>
      </c>
      <c r="D101" s="296" t="s">
        <v>191</v>
      </c>
      <c r="E101" s="297">
        <v>426</v>
      </c>
      <c r="F101" s="297">
        <v>0</v>
      </c>
      <c r="G101" s="298">
        <f>E101*F101</f>
        <v>0</v>
      </c>
      <c r="H101" s="299">
        <v>2.4000000000000001E-4</v>
      </c>
      <c r="I101" s="300">
        <f>E101*H101</f>
        <v>0.10224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 x14ac:dyDescent="0.2">
      <c r="A102" s="301"/>
      <c r="B102" s="302"/>
      <c r="C102" s="303" t="s">
        <v>1124</v>
      </c>
      <c r="D102" s="304"/>
      <c r="E102" s="304"/>
      <c r="F102" s="304"/>
      <c r="G102" s="305"/>
      <c r="I102" s="306"/>
      <c r="K102" s="306"/>
      <c r="L102" s="307" t="s">
        <v>1124</v>
      </c>
      <c r="O102" s="292">
        <v>3</v>
      </c>
    </row>
    <row r="103" spans="1:80" x14ac:dyDescent="0.2">
      <c r="A103" s="301"/>
      <c r="B103" s="308"/>
      <c r="C103" s="309" t="s">
        <v>1125</v>
      </c>
      <c r="D103" s="310"/>
      <c r="E103" s="311">
        <v>426</v>
      </c>
      <c r="F103" s="312"/>
      <c r="G103" s="313"/>
      <c r="H103" s="314"/>
      <c r="I103" s="306"/>
      <c r="J103" s="315"/>
      <c r="K103" s="306"/>
      <c r="M103" s="307" t="s">
        <v>1125</v>
      </c>
      <c r="O103" s="292"/>
    </row>
    <row r="104" spans="1:80" x14ac:dyDescent="0.2">
      <c r="A104" s="316"/>
      <c r="B104" s="317" t="s">
        <v>101</v>
      </c>
      <c r="C104" s="318" t="s">
        <v>1121</v>
      </c>
      <c r="D104" s="319"/>
      <c r="E104" s="320"/>
      <c r="F104" s="321"/>
      <c r="G104" s="322">
        <f>SUM(G100:G103)</f>
        <v>0</v>
      </c>
      <c r="H104" s="323"/>
      <c r="I104" s="324">
        <f>SUM(I100:I103)</f>
        <v>0.10224</v>
      </c>
      <c r="J104" s="323"/>
      <c r="K104" s="324">
        <f>SUM(K100:K103)</f>
        <v>0</v>
      </c>
      <c r="O104" s="292">
        <v>4</v>
      </c>
      <c r="BA104" s="325">
        <f>SUM(BA100:BA103)</f>
        <v>0</v>
      </c>
      <c r="BB104" s="325">
        <f>SUM(BB100:BB103)</f>
        <v>0</v>
      </c>
      <c r="BC104" s="325">
        <f>SUM(BC100:BC103)</f>
        <v>0</v>
      </c>
      <c r="BD104" s="325">
        <f>SUM(BD100:BD103)</f>
        <v>0</v>
      </c>
      <c r="BE104" s="325">
        <f>SUM(BE100:BE103)</f>
        <v>0</v>
      </c>
    </row>
    <row r="105" spans="1:80" x14ac:dyDescent="0.2">
      <c r="A105" s="282" t="s">
        <v>97</v>
      </c>
      <c r="B105" s="283" t="s">
        <v>202</v>
      </c>
      <c r="C105" s="284" t="s">
        <v>203</v>
      </c>
      <c r="D105" s="285"/>
      <c r="E105" s="286"/>
      <c r="F105" s="286"/>
      <c r="G105" s="287"/>
      <c r="H105" s="288"/>
      <c r="I105" s="289"/>
      <c r="J105" s="290"/>
      <c r="K105" s="291"/>
      <c r="O105" s="292">
        <v>1</v>
      </c>
    </row>
    <row r="106" spans="1:80" ht="22.5" x14ac:dyDescent="0.2">
      <c r="A106" s="293">
        <v>37</v>
      </c>
      <c r="B106" s="294" t="s">
        <v>1126</v>
      </c>
      <c r="C106" s="295" t="s">
        <v>1127</v>
      </c>
      <c r="D106" s="296" t="s">
        <v>191</v>
      </c>
      <c r="E106" s="297">
        <v>340.8</v>
      </c>
      <c r="F106" s="297">
        <v>0</v>
      </c>
      <c r="G106" s="298">
        <f>E106*F106</f>
        <v>0</v>
      </c>
      <c r="H106" s="299">
        <v>3.6700000000000001E-3</v>
      </c>
      <c r="I106" s="300">
        <f>E106*H106</f>
        <v>1.2507360000000001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 x14ac:dyDescent="0.2">
      <c r="A107" s="301"/>
      <c r="B107" s="302"/>
      <c r="C107" s="303" t="s">
        <v>1128</v>
      </c>
      <c r="D107" s="304"/>
      <c r="E107" s="304"/>
      <c r="F107" s="304"/>
      <c r="G107" s="305"/>
      <c r="I107" s="306"/>
      <c r="K107" s="306"/>
      <c r="L107" s="307" t="s">
        <v>1128</v>
      </c>
      <c r="O107" s="292">
        <v>3</v>
      </c>
    </row>
    <row r="108" spans="1:80" x14ac:dyDescent="0.2">
      <c r="A108" s="301"/>
      <c r="B108" s="308"/>
      <c r="C108" s="309" t="s">
        <v>1116</v>
      </c>
      <c r="D108" s="310"/>
      <c r="E108" s="311">
        <v>340.8</v>
      </c>
      <c r="F108" s="312"/>
      <c r="G108" s="313"/>
      <c r="H108" s="314"/>
      <c r="I108" s="306"/>
      <c r="J108" s="315"/>
      <c r="K108" s="306"/>
      <c r="M108" s="307" t="s">
        <v>1116</v>
      </c>
      <c r="O108" s="292"/>
    </row>
    <row r="109" spans="1:80" x14ac:dyDescent="0.2">
      <c r="A109" s="293">
        <v>38</v>
      </c>
      <c r="B109" s="294" t="s">
        <v>1129</v>
      </c>
      <c r="C109" s="295" t="s">
        <v>1130</v>
      </c>
      <c r="D109" s="296" t="s">
        <v>191</v>
      </c>
      <c r="E109" s="297">
        <v>52.02</v>
      </c>
      <c r="F109" s="297">
        <v>0</v>
      </c>
      <c r="G109" s="298">
        <f>E109*F109</f>
        <v>0</v>
      </c>
      <c r="H109" s="299">
        <v>1E-4</v>
      </c>
      <c r="I109" s="300">
        <f>E109*H109</f>
        <v>5.2020000000000009E-3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0</v>
      </c>
      <c r="AC109" s="261">
        <v>0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0</v>
      </c>
    </row>
    <row r="110" spans="1:80" x14ac:dyDescent="0.2">
      <c r="A110" s="301"/>
      <c r="B110" s="302"/>
      <c r="C110" s="303" t="s">
        <v>1131</v>
      </c>
      <c r="D110" s="304"/>
      <c r="E110" s="304"/>
      <c r="F110" s="304"/>
      <c r="G110" s="305"/>
      <c r="I110" s="306"/>
      <c r="K110" s="306"/>
      <c r="L110" s="307" t="s">
        <v>1131</v>
      </c>
      <c r="O110" s="292">
        <v>3</v>
      </c>
    </row>
    <row r="111" spans="1:80" x14ac:dyDescent="0.2">
      <c r="A111" s="301"/>
      <c r="B111" s="308"/>
      <c r="C111" s="309" t="s">
        <v>1132</v>
      </c>
      <c r="D111" s="310"/>
      <c r="E111" s="311">
        <v>8.82</v>
      </c>
      <c r="F111" s="312"/>
      <c r="G111" s="313"/>
      <c r="H111" s="314"/>
      <c r="I111" s="306"/>
      <c r="J111" s="315"/>
      <c r="K111" s="306"/>
      <c r="M111" s="307" t="s">
        <v>1132</v>
      </c>
      <c r="O111" s="292"/>
    </row>
    <row r="112" spans="1:80" x14ac:dyDescent="0.2">
      <c r="A112" s="301"/>
      <c r="B112" s="308"/>
      <c r="C112" s="309" t="s">
        <v>1133</v>
      </c>
      <c r="D112" s="310"/>
      <c r="E112" s="311">
        <v>40.5</v>
      </c>
      <c r="F112" s="312"/>
      <c r="G112" s="313"/>
      <c r="H112" s="314"/>
      <c r="I112" s="306"/>
      <c r="J112" s="315"/>
      <c r="K112" s="306"/>
      <c r="M112" s="307" t="s">
        <v>1133</v>
      </c>
      <c r="O112" s="292"/>
    </row>
    <row r="113" spans="1:80" x14ac:dyDescent="0.2">
      <c r="A113" s="301"/>
      <c r="B113" s="308"/>
      <c r="C113" s="309" t="s">
        <v>1134</v>
      </c>
      <c r="D113" s="310"/>
      <c r="E113" s="311">
        <v>2.7</v>
      </c>
      <c r="F113" s="312"/>
      <c r="G113" s="313"/>
      <c r="H113" s="314"/>
      <c r="I113" s="306"/>
      <c r="J113" s="315"/>
      <c r="K113" s="306"/>
      <c r="M113" s="307" t="s">
        <v>1134</v>
      </c>
      <c r="O113" s="292"/>
    </row>
    <row r="114" spans="1:80" x14ac:dyDescent="0.2">
      <c r="A114" s="293">
        <v>39</v>
      </c>
      <c r="B114" s="294" t="s">
        <v>1135</v>
      </c>
      <c r="C114" s="295" t="s">
        <v>1136</v>
      </c>
      <c r="D114" s="296" t="s">
        <v>191</v>
      </c>
      <c r="E114" s="297">
        <v>426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0</v>
      </c>
      <c r="AC114" s="261">
        <v>0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0</v>
      </c>
    </row>
    <row r="115" spans="1:80" x14ac:dyDescent="0.2">
      <c r="A115" s="301"/>
      <c r="B115" s="302"/>
      <c r="C115" s="303" t="s">
        <v>1137</v>
      </c>
      <c r="D115" s="304"/>
      <c r="E115" s="304"/>
      <c r="F115" s="304"/>
      <c r="G115" s="305"/>
      <c r="I115" s="306"/>
      <c r="K115" s="306"/>
      <c r="L115" s="307" t="s">
        <v>1137</v>
      </c>
      <c r="O115" s="292">
        <v>3</v>
      </c>
    </row>
    <row r="116" spans="1:80" x14ac:dyDescent="0.2">
      <c r="A116" s="301"/>
      <c r="B116" s="308"/>
      <c r="C116" s="309" t="s">
        <v>1086</v>
      </c>
      <c r="D116" s="310"/>
      <c r="E116" s="311">
        <v>426</v>
      </c>
      <c r="F116" s="312"/>
      <c r="G116" s="313"/>
      <c r="H116" s="314"/>
      <c r="I116" s="306"/>
      <c r="J116" s="315"/>
      <c r="K116" s="306"/>
      <c r="M116" s="307" t="s">
        <v>1086</v>
      </c>
      <c r="O116" s="292"/>
    </row>
    <row r="117" spans="1:80" x14ac:dyDescent="0.2">
      <c r="A117" s="316"/>
      <c r="B117" s="317" t="s">
        <v>101</v>
      </c>
      <c r="C117" s="318" t="s">
        <v>204</v>
      </c>
      <c r="D117" s="319"/>
      <c r="E117" s="320"/>
      <c r="F117" s="321"/>
      <c r="G117" s="322">
        <f>SUM(G105:G116)</f>
        <v>0</v>
      </c>
      <c r="H117" s="323"/>
      <c r="I117" s="324">
        <f>SUM(I105:I116)</f>
        <v>1.255938</v>
      </c>
      <c r="J117" s="323"/>
      <c r="K117" s="324">
        <f>SUM(K105:K116)</f>
        <v>0</v>
      </c>
      <c r="O117" s="292">
        <v>4</v>
      </c>
      <c r="BA117" s="325">
        <f>SUM(BA105:BA116)</f>
        <v>0</v>
      </c>
      <c r="BB117" s="325">
        <f>SUM(BB105:BB116)</f>
        <v>0</v>
      </c>
      <c r="BC117" s="325">
        <f>SUM(BC105:BC116)</f>
        <v>0</v>
      </c>
      <c r="BD117" s="325">
        <f>SUM(BD105:BD116)</f>
        <v>0</v>
      </c>
      <c r="BE117" s="325">
        <f>SUM(BE105:BE116)</f>
        <v>0</v>
      </c>
    </row>
    <row r="118" spans="1:80" x14ac:dyDescent="0.2">
      <c r="A118" s="282" t="s">
        <v>97</v>
      </c>
      <c r="B118" s="283" t="s">
        <v>1138</v>
      </c>
      <c r="C118" s="284" t="s">
        <v>1139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 ht="22.5" x14ac:dyDescent="0.2">
      <c r="A119" s="293">
        <v>40</v>
      </c>
      <c r="B119" s="294" t="s">
        <v>1141</v>
      </c>
      <c r="C119" s="295" t="s">
        <v>1142</v>
      </c>
      <c r="D119" s="296" t="s">
        <v>244</v>
      </c>
      <c r="E119" s="297">
        <v>284</v>
      </c>
      <c r="F119" s="297">
        <v>0</v>
      </c>
      <c r="G119" s="298">
        <f>E119*F119</f>
        <v>0</v>
      </c>
      <c r="H119" s="299">
        <v>0.16033</v>
      </c>
      <c r="I119" s="300">
        <f>E119*H119</f>
        <v>45.533720000000002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 x14ac:dyDescent="0.2">
      <c r="A120" s="301"/>
      <c r="B120" s="308"/>
      <c r="C120" s="309" t="s">
        <v>1043</v>
      </c>
      <c r="D120" s="310"/>
      <c r="E120" s="311">
        <v>284</v>
      </c>
      <c r="F120" s="312"/>
      <c r="G120" s="313"/>
      <c r="H120" s="314"/>
      <c r="I120" s="306"/>
      <c r="J120" s="315"/>
      <c r="K120" s="306"/>
      <c r="M120" s="307">
        <v>284</v>
      </c>
      <c r="O120" s="292"/>
    </row>
    <row r="121" spans="1:80" x14ac:dyDescent="0.2">
      <c r="A121" s="316"/>
      <c r="B121" s="317" t="s">
        <v>101</v>
      </c>
      <c r="C121" s="318" t="s">
        <v>1140</v>
      </c>
      <c r="D121" s="319"/>
      <c r="E121" s="320"/>
      <c r="F121" s="321"/>
      <c r="G121" s="322">
        <f>SUM(G118:G120)</f>
        <v>0</v>
      </c>
      <c r="H121" s="323"/>
      <c r="I121" s="324">
        <f>SUM(I118:I120)</f>
        <v>45.533720000000002</v>
      </c>
      <c r="J121" s="323"/>
      <c r="K121" s="324">
        <f>SUM(K118:K120)</f>
        <v>0</v>
      </c>
      <c r="O121" s="292">
        <v>4</v>
      </c>
      <c r="BA121" s="325">
        <f>SUM(BA118:BA120)</f>
        <v>0</v>
      </c>
      <c r="BB121" s="325">
        <f>SUM(BB118:BB120)</f>
        <v>0</v>
      </c>
      <c r="BC121" s="325">
        <f>SUM(BC118:BC120)</f>
        <v>0</v>
      </c>
      <c r="BD121" s="325">
        <f>SUM(BD118:BD120)</f>
        <v>0</v>
      </c>
      <c r="BE121" s="325">
        <f>SUM(BE118:BE120)</f>
        <v>0</v>
      </c>
    </row>
    <row r="122" spans="1:80" x14ac:dyDescent="0.2">
      <c r="A122" s="282" t="s">
        <v>97</v>
      </c>
      <c r="B122" s="283" t="s">
        <v>259</v>
      </c>
      <c r="C122" s="284" t="s">
        <v>260</v>
      </c>
      <c r="D122" s="285"/>
      <c r="E122" s="286"/>
      <c r="F122" s="286"/>
      <c r="G122" s="287"/>
      <c r="H122" s="288"/>
      <c r="I122" s="289"/>
      <c r="J122" s="290"/>
      <c r="K122" s="291"/>
      <c r="O122" s="292">
        <v>1</v>
      </c>
    </row>
    <row r="123" spans="1:80" x14ac:dyDescent="0.2">
      <c r="A123" s="293">
        <v>41</v>
      </c>
      <c r="B123" s="294" t="s">
        <v>1143</v>
      </c>
      <c r="C123" s="295" t="s">
        <v>1144</v>
      </c>
      <c r="D123" s="296" t="s">
        <v>191</v>
      </c>
      <c r="E123" s="297">
        <v>28.4</v>
      </c>
      <c r="F123" s="297">
        <v>0</v>
      </c>
      <c r="G123" s="298">
        <f>E123*F123</f>
        <v>0</v>
      </c>
      <c r="H123" s="299">
        <v>0</v>
      </c>
      <c r="I123" s="300">
        <f>E123*H123</f>
        <v>0</v>
      </c>
      <c r="J123" s="299">
        <v>-0.185</v>
      </c>
      <c r="K123" s="300">
        <f>E123*J123</f>
        <v>-5.2539999999999996</v>
      </c>
      <c r="O123" s="292">
        <v>2</v>
      </c>
      <c r="AA123" s="261">
        <v>1</v>
      </c>
      <c r="AB123" s="261">
        <v>9</v>
      </c>
      <c r="AC123" s="261">
        <v>9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9</v>
      </c>
    </row>
    <row r="124" spans="1:80" x14ac:dyDescent="0.2">
      <c r="A124" s="301"/>
      <c r="B124" s="308"/>
      <c r="C124" s="309" t="s">
        <v>1102</v>
      </c>
      <c r="D124" s="310"/>
      <c r="E124" s="311">
        <v>28.4</v>
      </c>
      <c r="F124" s="312"/>
      <c r="G124" s="313"/>
      <c r="H124" s="314"/>
      <c r="I124" s="306"/>
      <c r="J124" s="315"/>
      <c r="K124" s="306"/>
      <c r="M124" s="307" t="s">
        <v>1102</v>
      </c>
      <c r="O124" s="292"/>
    </row>
    <row r="125" spans="1:80" ht="22.5" x14ac:dyDescent="0.2">
      <c r="A125" s="293">
        <v>42</v>
      </c>
      <c r="B125" s="294" t="s">
        <v>1145</v>
      </c>
      <c r="C125" s="295" t="s">
        <v>1146</v>
      </c>
      <c r="D125" s="296" t="s">
        <v>244</v>
      </c>
      <c r="E125" s="297">
        <v>28.4</v>
      </c>
      <c r="F125" s="297">
        <v>0</v>
      </c>
      <c r="G125" s="298">
        <f>E125*F125</f>
        <v>0</v>
      </c>
      <c r="H125" s="299">
        <v>0</v>
      </c>
      <c r="I125" s="300">
        <f>E125*H125</f>
        <v>0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9</v>
      </c>
      <c r="AC125" s="261">
        <v>9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9</v>
      </c>
    </row>
    <row r="126" spans="1:80" x14ac:dyDescent="0.2">
      <c r="A126" s="301"/>
      <c r="B126" s="308"/>
      <c r="C126" s="309" t="s">
        <v>1147</v>
      </c>
      <c r="D126" s="310"/>
      <c r="E126" s="311">
        <v>28.4</v>
      </c>
      <c r="F126" s="312"/>
      <c r="G126" s="313"/>
      <c r="H126" s="314"/>
      <c r="I126" s="306"/>
      <c r="J126" s="315"/>
      <c r="K126" s="306"/>
      <c r="M126" s="307" t="s">
        <v>1147</v>
      </c>
      <c r="O126" s="292"/>
    </row>
    <row r="127" spans="1:80" x14ac:dyDescent="0.2">
      <c r="A127" s="293">
        <v>43</v>
      </c>
      <c r="B127" s="294" t="s">
        <v>1148</v>
      </c>
      <c r="C127" s="295" t="s">
        <v>1149</v>
      </c>
      <c r="D127" s="296" t="s">
        <v>191</v>
      </c>
      <c r="E127" s="297">
        <v>85.2</v>
      </c>
      <c r="F127" s="297">
        <v>0</v>
      </c>
      <c r="G127" s="298">
        <f>E127*F127</f>
        <v>0</v>
      </c>
      <c r="H127" s="299">
        <v>0</v>
      </c>
      <c r="I127" s="300">
        <f>E127*H127</f>
        <v>0</v>
      </c>
      <c r="J127" s="299">
        <v>-0.28499999999999998</v>
      </c>
      <c r="K127" s="300">
        <f>E127*J127</f>
        <v>-24.282</v>
      </c>
      <c r="O127" s="292">
        <v>2</v>
      </c>
      <c r="AA127" s="261">
        <v>1</v>
      </c>
      <c r="AB127" s="261">
        <v>9</v>
      </c>
      <c r="AC127" s="261">
        <v>9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9</v>
      </c>
    </row>
    <row r="128" spans="1:80" x14ac:dyDescent="0.2">
      <c r="A128" s="301"/>
      <c r="B128" s="308"/>
      <c r="C128" s="309" t="s">
        <v>1097</v>
      </c>
      <c r="D128" s="310"/>
      <c r="E128" s="311">
        <v>85.2</v>
      </c>
      <c r="F128" s="312"/>
      <c r="G128" s="313"/>
      <c r="H128" s="314"/>
      <c r="I128" s="306"/>
      <c r="J128" s="315"/>
      <c r="K128" s="306"/>
      <c r="M128" s="307" t="s">
        <v>1097</v>
      </c>
      <c r="O128" s="292"/>
    </row>
    <row r="129" spans="1:80" x14ac:dyDescent="0.2">
      <c r="A129" s="293">
        <v>44</v>
      </c>
      <c r="B129" s="294" t="s">
        <v>857</v>
      </c>
      <c r="C129" s="295" t="s">
        <v>858</v>
      </c>
      <c r="D129" s="296" t="s">
        <v>181</v>
      </c>
      <c r="E129" s="297">
        <v>14.675000000000001</v>
      </c>
      <c r="F129" s="297">
        <v>0</v>
      </c>
      <c r="G129" s="298">
        <f>E129*F129</f>
        <v>0</v>
      </c>
      <c r="H129" s="299">
        <v>0</v>
      </c>
      <c r="I129" s="300">
        <f>E129*H129</f>
        <v>0</v>
      </c>
      <c r="J129" s="299">
        <v>-2</v>
      </c>
      <c r="K129" s="300">
        <f>E129*J129</f>
        <v>-29.35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 x14ac:dyDescent="0.2">
      <c r="A130" s="301"/>
      <c r="B130" s="308"/>
      <c r="C130" s="309" t="s">
        <v>1150</v>
      </c>
      <c r="D130" s="310"/>
      <c r="E130" s="311">
        <v>13.05</v>
      </c>
      <c r="F130" s="312"/>
      <c r="G130" s="313"/>
      <c r="H130" s="314"/>
      <c r="I130" s="306"/>
      <c r="J130" s="315"/>
      <c r="K130" s="306"/>
      <c r="M130" s="307" t="s">
        <v>1150</v>
      </c>
      <c r="O130" s="292"/>
    </row>
    <row r="131" spans="1:80" x14ac:dyDescent="0.2">
      <c r="A131" s="301"/>
      <c r="B131" s="308"/>
      <c r="C131" s="309" t="s">
        <v>1151</v>
      </c>
      <c r="D131" s="310"/>
      <c r="E131" s="311">
        <v>1.625</v>
      </c>
      <c r="F131" s="312"/>
      <c r="G131" s="313"/>
      <c r="H131" s="314"/>
      <c r="I131" s="306"/>
      <c r="J131" s="315"/>
      <c r="K131" s="306"/>
      <c r="M131" s="307" t="s">
        <v>1151</v>
      </c>
      <c r="O131" s="292"/>
    </row>
    <row r="132" spans="1:80" ht="22.5" x14ac:dyDescent="0.2">
      <c r="A132" s="293">
        <v>45</v>
      </c>
      <c r="B132" s="294" t="s">
        <v>1152</v>
      </c>
      <c r="C132" s="295" t="s">
        <v>1153</v>
      </c>
      <c r="D132" s="296" t="s">
        <v>191</v>
      </c>
      <c r="E132" s="297">
        <v>426</v>
      </c>
      <c r="F132" s="297">
        <v>0</v>
      </c>
      <c r="G132" s="298">
        <f>E132*F132</f>
        <v>0</v>
      </c>
      <c r="H132" s="299">
        <v>6.7000000000000002E-4</v>
      </c>
      <c r="I132" s="300">
        <f>E132*H132</f>
        <v>0.28542000000000001</v>
      </c>
      <c r="J132" s="299">
        <v>-0.13100000000000001</v>
      </c>
      <c r="K132" s="300">
        <f>E132*J132</f>
        <v>-55.806000000000004</v>
      </c>
      <c r="O132" s="292">
        <v>2</v>
      </c>
      <c r="AA132" s="261">
        <v>1</v>
      </c>
      <c r="AB132" s="261">
        <v>0</v>
      </c>
      <c r="AC132" s="261">
        <v>0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0</v>
      </c>
    </row>
    <row r="133" spans="1:80" x14ac:dyDescent="0.2">
      <c r="A133" s="301"/>
      <c r="B133" s="308"/>
      <c r="C133" s="309" t="s">
        <v>1086</v>
      </c>
      <c r="D133" s="310"/>
      <c r="E133" s="311">
        <v>426</v>
      </c>
      <c r="F133" s="312"/>
      <c r="G133" s="313"/>
      <c r="H133" s="314"/>
      <c r="I133" s="306"/>
      <c r="J133" s="315"/>
      <c r="K133" s="306"/>
      <c r="M133" s="307" t="s">
        <v>1086</v>
      </c>
      <c r="O133" s="292"/>
    </row>
    <row r="134" spans="1:80" x14ac:dyDescent="0.2">
      <c r="A134" s="293">
        <v>46</v>
      </c>
      <c r="B134" s="294" t="s">
        <v>1154</v>
      </c>
      <c r="C134" s="295" t="s">
        <v>1155</v>
      </c>
      <c r="D134" s="296" t="s">
        <v>181</v>
      </c>
      <c r="E134" s="297">
        <v>14.675000000000001</v>
      </c>
      <c r="F134" s="297">
        <v>0</v>
      </c>
      <c r="G134" s="298">
        <f>E134*F134</f>
        <v>0</v>
      </c>
      <c r="H134" s="299">
        <v>1.47E-3</v>
      </c>
      <c r="I134" s="300">
        <f>E134*H134</f>
        <v>2.1572250000000001E-2</v>
      </c>
      <c r="J134" s="299">
        <v>-2.2000000000000002</v>
      </c>
      <c r="K134" s="300">
        <f>E134*J134</f>
        <v>-32.285000000000004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 x14ac:dyDescent="0.2">
      <c r="A135" s="301"/>
      <c r="B135" s="308"/>
      <c r="C135" s="309" t="s">
        <v>1150</v>
      </c>
      <c r="D135" s="310"/>
      <c r="E135" s="311">
        <v>13.05</v>
      </c>
      <c r="F135" s="312"/>
      <c r="G135" s="313"/>
      <c r="H135" s="314"/>
      <c r="I135" s="306"/>
      <c r="J135" s="315"/>
      <c r="K135" s="306"/>
      <c r="M135" s="307" t="s">
        <v>1150</v>
      </c>
      <c r="O135" s="292"/>
    </row>
    <row r="136" spans="1:80" x14ac:dyDescent="0.2">
      <c r="A136" s="301"/>
      <c r="B136" s="308"/>
      <c r="C136" s="309" t="s">
        <v>1151</v>
      </c>
      <c r="D136" s="310"/>
      <c r="E136" s="311">
        <v>1.625</v>
      </c>
      <c r="F136" s="312"/>
      <c r="G136" s="313"/>
      <c r="H136" s="314"/>
      <c r="I136" s="306"/>
      <c r="J136" s="315"/>
      <c r="K136" s="306"/>
      <c r="M136" s="307" t="s">
        <v>1151</v>
      </c>
      <c r="O136" s="292"/>
    </row>
    <row r="137" spans="1:80" x14ac:dyDescent="0.2">
      <c r="A137" s="316"/>
      <c r="B137" s="317" t="s">
        <v>101</v>
      </c>
      <c r="C137" s="318" t="s">
        <v>261</v>
      </c>
      <c r="D137" s="319"/>
      <c r="E137" s="320"/>
      <c r="F137" s="321"/>
      <c r="G137" s="322">
        <f>SUM(G122:G136)</f>
        <v>0</v>
      </c>
      <c r="H137" s="323"/>
      <c r="I137" s="324">
        <f>SUM(I122:I136)</f>
        <v>0.30699225000000002</v>
      </c>
      <c r="J137" s="323"/>
      <c r="K137" s="324">
        <f>SUM(K122:K136)</f>
        <v>-146.977</v>
      </c>
      <c r="O137" s="292">
        <v>4</v>
      </c>
      <c r="BA137" s="325">
        <f>SUM(BA122:BA136)</f>
        <v>0</v>
      </c>
      <c r="BB137" s="325">
        <f>SUM(BB122:BB136)</f>
        <v>0</v>
      </c>
      <c r="BC137" s="325">
        <f>SUM(BC122:BC136)</f>
        <v>0</v>
      </c>
      <c r="BD137" s="325">
        <f>SUM(BD122:BD136)</f>
        <v>0</v>
      </c>
      <c r="BE137" s="325">
        <f>SUM(BE122:BE136)</f>
        <v>0</v>
      </c>
    </row>
    <row r="138" spans="1:80" x14ac:dyDescent="0.2">
      <c r="A138" s="282" t="s">
        <v>97</v>
      </c>
      <c r="B138" s="283" t="s">
        <v>269</v>
      </c>
      <c r="C138" s="284" t="s">
        <v>270</v>
      </c>
      <c r="D138" s="285"/>
      <c r="E138" s="286"/>
      <c r="F138" s="286"/>
      <c r="G138" s="287"/>
      <c r="H138" s="288"/>
      <c r="I138" s="289"/>
      <c r="J138" s="290"/>
      <c r="K138" s="291"/>
      <c r="O138" s="292">
        <v>1</v>
      </c>
    </row>
    <row r="139" spans="1:80" x14ac:dyDescent="0.2">
      <c r="A139" s="293">
        <v>47</v>
      </c>
      <c r="B139" s="294" t="s">
        <v>1156</v>
      </c>
      <c r="C139" s="295" t="s">
        <v>1157</v>
      </c>
      <c r="D139" s="296" t="s">
        <v>191</v>
      </c>
      <c r="E139" s="297">
        <v>170.4</v>
      </c>
      <c r="F139" s="297">
        <v>0</v>
      </c>
      <c r="G139" s="298">
        <f>E139*F139</f>
        <v>0</v>
      </c>
      <c r="H139" s="299">
        <v>0</v>
      </c>
      <c r="I139" s="300">
        <f>E139*H139</f>
        <v>0</v>
      </c>
      <c r="J139" s="299">
        <v>-1.856E-2</v>
      </c>
      <c r="K139" s="300">
        <f>E139*J139</f>
        <v>-3.1626240000000001</v>
      </c>
      <c r="O139" s="292">
        <v>2</v>
      </c>
      <c r="AA139" s="261">
        <v>1</v>
      </c>
      <c r="AB139" s="261">
        <v>0</v>
      </c>
      <c r="AC139" s="261">
        <v>0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0</v>
      </c>
    </row>
    <row r="140" spans="1:80" x14ac:dyDescent="0.2">
      <c r="A140" s="301"/>
      <c r="B140" s="302"/>
      <c r="C140" s="303" t="s">
        <v>1158</v>
      </c>
      <c r="D140" s="304"/>
      <c r="E140" s="304"/>
      <c r="F140" s="304"/>
      <c r="G140" s="305"/>
      <c r="I140" s="306"/>
      <c r="K140" s="306"/>
      <c r="L140" s="307" t="s">
        <v>1158</v>
      </c>
      <c r="O140" s="292">
        <v>3</v>
      </c>
    </row>
    <row r="141" spans="1:80" x14ac:dyDescent="0.2">
      <c r="A141" s="301"/>
      <c r="B141" s="308"/>
      <c r="C141" s="309" t="s">
        <v>1159</v>
      </c>
      <c r="D141" s="310"/>
      <c r="E141" s="311">
        <v>170.4</v>
      </c>
      <c r="F141" s="312"/>
      <c r="G141" s="313"/>
      <c r="H141" s="314"/>
      <c r="I141" s="306"/>
      <c r="J141" s="315"/>
      <c r="K141" s="306"/>
      <c r="M141" s="307" t="s">
        <v>1159</v>
      </c>
      <c r="O141" s="292"/>
    </row>
    <row r="142" spans="1:80" x14ac:dyDescent="0.2">
      <c r="A142" s="316"/>
      <c r="B142" s="317" t="s">
        <v>101</v>
      </c>
      <c r="C142" s="318" t="s">
        <v>271</v>
      </c>
      <c r="D142" s="319"/>
      <c r="E142" s="320"/>
      <c r="F142" s="321"/>
      <c r="G142" s="322">
        <f>SUM(G138:G141)</f>
        <v>0</v>
      </c>
      <c r="H142" s="323"/>
      <c r="I142" s="324">
        <f>SUM(I138:I141)</f>
        <v>0</v>
      </c>
      <c r="J142" s="323"/>
      <c r="K142" s="324">
        <f>SUM(K138:K141)</f>
        <v>-3.1626240000000001</v>
      </c>
      <c r="O142" s="292">
        <v>4</v>
      </c>
      <c r="BA142" s="325">
        <f>SUM(BA138:BA141)</f>
        <v>0</v>
      </c>
      <c r="BB142" s="325">
        <f>SUM(BB138:BB141)</f>
        <v>0</v>
      </c>
      <c r="BC142" s="325">
        <f>SUM(BC138:BC141)</f>
        <v>0</v>
      </c>
      <c r="BD142" s="325">
        <f>SUM(BD138:BD141)</f>
        <v>0</v>
      </c>
      <c r="BE142" s="325">
        <f>SUM(BE138:BE141)</f>
        <v>0</v>
      </c>
    </row>
    <row r="143" spans="1:80" x14ac:dyDescent="0.2">
      <c r="A143" s="282" t="s">
        <v>97</v>
      </c>
      <c r="B143" s="283" t="s">
        <v>280</v>
      </c>
      <c r="C143" s="284" t="s">
        <v>281</v>
      </c>
      <c r="D143" s="285"/>
      <c r="E143" s="286"/>
      <c r="F143" s="286"/>
      <c r="G143" s="287"/>
      <c r="H143" s="288"/>
      <c r="I143" s="289"/>
      <c r="J143" s="290"/>
      <c r="K143" s="291"/>
      <c r="O143" s="292">
        <v>1</v>
      </c>
    </row>
    <row r="144" spans="1:80" x14ac:dyDescent="0.2">
      <c r="A144" s="293">
        <v>48</v>
      </c>
      <c r="B144" s="294" t="s">
        <v>1160</v>
      </c>
      <c r="C144" s="295" t="s">
        <v>1161</v>
      </c>
      <c r="D144" s="296" t="s">
        <v>198</v>
      </c>
      <c r="E144" s="297">
        <v>153.03552425000001</v>
      </c>
      <c r="F144" s="297">
        <v>0</v>
      </c>
      <c r="G144" s="298">
        <f>E144*F144</f>
        <v>0</v>
      </c>
      <c r="H144" s="299">
        <v>0</v>
      </c>
      <c r="I144" s="300">
        <f>E144*H144</f>
        <v>0</v>
      </c>
      <c r="J144" s="299"/>
      <c r="K144" s="300">
        <f>E144*J144</f>
        <v>0</v>
      </c>
      <c r="O144" s="292">
        <v>2</v>
      </c>
      <c r="AA144" s="261">
        <v>7</v>
      </c>
      <c r="AB144" s="261">
        <v>1</v>
      </c>
      <c r="AC144" s="261">
        <v>2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7</v>
      </c>
      <c r="CB144" s="292">
        <v>1</v>
      </c>
    </row>
    <row r="145" spans="1:80" x14ac:dyDescent="0.2">
      <c r="A145" s="316"/>
      <c r="B145" s="317" t="s">
        <v>101</v>
      </c>
      <c r="C145" s="318" t="s">
        <v>282</v>
      </c>
      <c r="D145" s="319"/>
      <c r="E145" s="320"/>
      <c r="F145" s="321"/>
      <c r="G145" s="322">
        <f>SUM(G143:G144)</f>
        <v>0</v>
      </c>
      <c r="H145" s="323"/>
      <c r="I145" s="324">
        <f>SUM(I143:I144)</f>
        <v>0</v>
      </c>
      <c r="J145" s="323"/>
      <c r="K145" s="324">
        <f>SUM(K143:K144)</f>
        <v>0</v>
      </c>
      <c r="O145" s="292">
        <v>4</v>
      </c>
      <c r="BA145" s="325">
        <f>SUM(BA143:BA144)</f>
        <v>0</v>
      </c>
      <c r="BB145" s="325">
        <f>SUM(BB143:BB144)</f>
        <v>0</v>
      </c>
      <c r="BC145" s="325">
        <f>SUM(BC143:BC144)</f>
        <v>0</v>
      </c>
      <c r="BD145" s="325">
        <f>SUM(BD143:BD144)</f>
        <v>0</v>
      </c>
      <c r="BE145" s="325">
        <f>SUM(BE143:BE144)</f>
        <v>0</v>
      </c>
    </row>
    <row r="146" spans="1:80" x14ac:dyDescent="0.2">
      <c r="A146" s="282" t="s">
        <v>97</v>
      </c>
      <c r="B146" s="283" t="s">
        <v>1162</v>
      </c>
      <c r="C146" s="284" t="s">
        <v>1163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 x14ac:dyDescent="0.2">
      <c r="A147" s="293">
        <v>49</v>
      </c>
      <c r="B147" s="294" t="s">
        <v>1165</v>
      </c>
      <c r="C147" s="295" t="s">
        <v>1166</v>
      </c>
      <c r="D147" s="296" t="s">
        <v>191</v>
      </c>
      <c r="E147" s="297">
        <v>426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-4.8700000000000002E-3</v>
      </c>
      <c r="K147" s="300">
        <f>E147*J147</f>
        <v>-2.0746199999999999</v>
      </c>
      <c r="O147" s="292">
        <v>2</v>
      </c>
      <c r="AA147" s="261">
        <v>1</v>
      </c>
      <c r="AB147" s="261">
        <v>7</v>
      </c>
      <c r="AC147" s="261">
        <v>7</v>
      </c>
      <c r="AZ147" s="261">
        <v>2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7</v>
      </c>
    </row>
    <row r="148" spans="1:80" x14ac:dyDescent="0.2">
      <c r="A148" s="301"/>
      <c r="B148" s="302"/>
      <c r="C148" s="303" t="s">
        <v>1167</v>
      </c>
      <c r="D148" s="304"/>
      <c r="E148" s="304"/>
      <c r="F148" s="304"/>
      <c r="G148" s="305"/>
      <c r="I148" s="306"/>
      <c r="K148" s="306"/>
      <c r="L148" s="307" t="s">
        <v>1167</v>
      </c>
      <c r="O148" s="292">
        <v>3</v>
      </c>
    </row>
    <row r="149" spans="1:80" x14ac:dyDescent="0.2">
      <c r="A149" s="301"/>
      <c r="B149" s="308"/>
      <c r="C149" s="309" t="s">
        <v>1086</v>
      </c>
      <c r="D149" s="310"/>
      <c r="E149" s="311">
        <v>426</v>
      </c>
      <c r="F149" s="312"/>
      <c r="G149" s="313"/>
      <c r="H149" s="314"/>
      <c r="I149" s="306"/>
      <c r="J149" s="315"/>
      <c r="K149" s="306"/>
      <c r="M149" s="307" t="s">
        <v>1086</v>
      </c>
      <c r="O149" s="292"/>
    </row>
    <row r="150" spans="1:80" x14ac:dyDescent="0.2">
      <c r="A150" s="293">
        <v>50</v>
      </c>
      <c r="B150" s="294" t="s">
        <v>1168</v>
      </c>
      <c r="C150" s="295" t="s">
        <v>1169</v>
      </c>
      <c r="D150" s="296" t="s">
        <v>191</v>
      </c>
      <c r="E150" s="297">
        <v>213</v>
      </c>
      <c r="F150" s="297">
        <v>0</v>
      </c>
      <c r="G150" s="298">
        <f>E150*F150</f>
        <v>0</v>
      </c>
      <c r="H150" s="299">
        <v>0</v>
      </c>
      <c r="I150" s="300">
        <f>E150*H150</f>
        <v>0</v>
      </c>
      <c r="J150" s="299">
        <v>-9.7400000000000004E-3</v>
      </c>
      <c r="K150" s="300">
        <f>E150*J150</f>
        <v>-2.0746199999999999</v>
      </c>
      <c r="O150" s="292">
        <v>2</v>
      </c>
      <c r="AA150" s="261">
        <v>1</v>
      </c>
      <c r="AB150" s="261">
        <v>7</v>
      </c>
      <c r="AC150" s="261">
        <v>7</v>
      </c>
      <c r="AZ150" s="261">
        <v>2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7</v>
      </c>
    </row>
    <row r="151" spans="1:80" x14ac:dyDescent="0.2">
      <c r="A151" s="301"/>
      <c r="B151" s="308"/>
      <c r="C151" s="309" t="s">
        <v>1170</v>
      </c>
      <c r="D151" s="310"/>
      <c r="E151" s="311">
        <v>213</v>
      </c>
      <c r="F151" s="312"/>
      <c r="G151" s="313"/>
      <c r="H151" s="314"/>
      <c r="I151" s="306"/>
      <c r="J151" s="315"/>
      <c r="K151" s="306"/>
      <c r="M151" s="307" t="s">
        <v>1170</v>
      </c>
      <c r="O151" s="292"/>
    </row>
    <row r="152" spans="1:80" ht="22.5" x14ac:dyDescent="0.2">
      <c r="A152" s="293">
        <v>51</v>
      </c>
      <c r="B152" s="294" t="s">
        <v>1171</v>
      </c>
      <c r="C152" s="295" t="s">
        <v>1172</v>
      </c>
      <c r="D152" s="296" t="s">
        <v>191</v>
      </c>
      <c r="E152" s="297">
        <v>426</v>
      </c>
      <c r="F152" s="297">
        <v>0</v>
      </c>
      <c r="G152" s="298">
        <f>E152*F152</f>
        <v>0</v>
      </c>
      <c r="H152" s="299">
        <v>2.1000000000000001E-4</v>
      </c>
      <c r="I152" s="300">
        <f>E152*H152</f>
        <v>8.9459999999999998E-2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7</v>
      </c>
      <c r="AC152" s="261">
        <v>7</v>
      </c>
      <c r="AZ152" s="261">
        <v>2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7</v>
      </c>
    </row>
    <row r="153" spans="1:80" x14ac:dyDescent="0.2">
      <c r="A153" s="301"/>
      <c r="B153" s="308"/>
      <c r="C153" s="309" t="s">
        <v>1086</v>
      </c>
      <c r="D153" s="310"/>
      <c r="E153" s="311">
        <v>426</v>
      </c>
      <c r="F153" s="312"/>
      <c r="G153" s="313"/>
      <c r="H153" s="314"/>
      <c r="I153" s="306"/>
      <c r="J153" s="315"/>
      <c r="K153" s="306"/>
      <c r="M153" s="307" t="s">
        <v>1086</v>
      </c>
      <c r="O153" s="292"/>
    </row>
    <row r="154" spans="1:80" x14ac:dyDescent="0.2">
      <c r="A154" s="293">
        <v>52</v>
      </c>
      <c r="B154" s="294" t="s">
        <v>1173</v>
      </c>
      <c r="C154" s="295" t="s">
        <v>1174</v>
      </c>
      <c r="D154" s="296" t="s">
        <v>191</v>
      </c>
      <c r="E154" s="297">
        <v>426</v>
      </c>
      <c r="F154" s="297">
        <v>0</v>
      </c>
      <c r="G154" s="298">
        <f>E154*F154</f>
        <v>0</v>
      </c>
      <c r="H154" s="299">
        <v>3.2299999999999998E-3</v>
      </c>
      <c r="I154" s="300">
        <f>E154*H154</f>
        <v>1.37598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7</v>
      </c>
      <c r="AC154" s="261">
        <v>7</v>
      </c>
      <c r="AZ154" s="261">
        <v>2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7</v>
      </c>
    </row>
    <row r="155" spans="1:80" x14ac:dyDescent="0.2">
      <c r="A155" s="301"/>
      <c r="B155" s="302"/>
      <c r="C155" s="303" t="s">
        <v>1175</v>
      </c>
      <c r="D155" s="304"/>
      <c r="E155" s="304"/>
      <c r="F155" s="304"/>
      <c r="G155" s="305"/>
      <c r="I155" s="306"/>
      <c r="K155" s="306"/>
      <c r="L155" s="307" t="s">
        <v>1175</v>
      </c>
      <c r="O155" s="292">
        <v>3</v>
      </c>
    </row>
    <row r="156" spans="1:80" x14ac:dyDescent="0.2">
      <c r="A156" s="301"/>
      <c r="B156" s="308"/>
      <c r="C156" s="309" t="s">
        <v>1086</v>
      </c>
      <c r="D156" s="310"/>
      <c r="E156" s="311">
        <v>426</v>
      </c>
      <c r="F156" s="312"/>
      <c r="G156" s="313"/>
      <c r="H156" s="314"/>
      <c r="I156" s="306"/>
      <c r="J156" s="315"/>
      <c r="K156" s="306"/>
      <c r="M156" s="307" t="s">
        <v>1086</v>
      </c>
      <c r="O156" s="292"/>
    </row>
    <row r="157" spans="1:80" x14ac:dyDescent="0.2">
      <c r="A157" s="293">
        <v>53</v>
      </c>
      <c r="B157" s="294" t="s">
        <v>1176</v>
      </c>
      <c r="C157" s="295" t="s">
        <v>1177</v>
      </c>
      <c r="D157" s="296" t="s">
        <v>389</v>
      </c>
      <c r="E157" s="297">
        <v>10</v>
      </c>
      <c r="F157" s="297">
        <v>0</v>
      </c>
      <c r="G157" s="298">
        <f>E157*F157</f>
        <v>0</v>
      </c>
      <c r="H157" s="299">
        <v>6.9999999999999994E-5</v>
      </c>
      <c r="I157" s="300">
        <f>E157*H157</f>
        <v>6.9999999999999988E-4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0</v>
      </c>
      <c r="AC157" s="261">
        <v>0</v>
      </c>
      <c r="AZ157" s="261">
        <v>2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0</v>
      </c>
    </row>
    <row r="158" spans="1:80" x14ac:dyDescent="0.2">
      <c r="A158" s="301"/>
      <c r="B158" s="308"/>
      <c r="C158" s="309" t="s">
        <v>1178</v>
      </c>
      <c r="D158" s="310"/>
      <c r="E158" s="311">
        <v>10</v>
      </c>
      <c r="F158" s="312"/>
      <c r="G158" s="313"/>
      <c r="H158" s="314"/>
      <c r="I158" s="306"/>
      <c r="J158" s="315"/>
      <c r="K158" s="306"/>
      <c r="M158" s="307">
        <v>10</v>
      </c>
      <c r="O158" s="292"/>
    </row>
    <row r="159" spans="1:80" x14ac:dyDescent="0.2">
      <c r="A159" s="293">
        <v>54</v>
      </c>
      <c r="B159" s="294" t="s">
        <v>1179</v>
      </c>
      <c r="C159" s="295" t="s">
        <v>1180</v>
      </c>
      <c r="D159" s="296" t="s">
        <v>12</v>
      </c>
      <c r="E159" s="297"/>
      <c r="F159" s="297">
        <v>0</v>
      </c>
      <c r="G159" s="298">
        <f>E159*F159</f>
        <v>0</v>
      </c>
      <c r="H159" s="299">
        <v>0</v>
      </c>
      <c r="I159" s="300">
        <f>E159*H159</f>
        <v>0</v>
      </c>
      <c r="J159" s="299"/>
      <c r="K159" s="300">
        <f>E159*J159</f>
        <v>0</v>
      </c>
      <c r="O159" s="292">
        <v>2</v>
      </c>
      <c r="AA159" s="261">
        <v>7</v>
      </c>
      <c r="AB159" s="261">
        <v>1002</v>
      </c>
      <c r="AC159" s="261">
        <v>5</v>
      </c>
      <c r="AZ159" s="261">
        <v>2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7</v>
      </c>
      <c r="CB159" s="292">
        <v>1002</v>
      </c>
    </row>
    <row r="160" spans="1:80" x14ac:dyDescent="0.2">
      <c r="A160" s="316"/>
      <c r="B160" s="317" t="s">
        <v>101</v>
      </c>
      <c r="C160" s="318" t="s">
        <v>1164</v>
      </c>
      <c r="D160" s="319"/>
      <c r="E160" s="320"/>
      <c r="F160" s="321"/>
      <c r="G160" s="322">
        <f>SUM(G146:G159)</f>
        <v>0</v>
      </c>
      <c r="H160" s="323"/>
      <c r="I160" s="324">
        <f>SUM(I146:I159)</f>
        <v>1.46614</v>
      </c>
      <c r="J160" s="323"/>
      <c r="K160" s="324">
        <f>SUM(K146:K159)</f>
        <v>-4.1492399999999998</v>
      </c>
      <c r="O160" s="292">
        <v>4</v>
      </c>
      <c r="BA160" s="325">
        <f>SUM(BA146:BA159)</f>
        <v>0</v>
      </c>
      <c r="BB160" s="325">
        <f>SUM(BB146:BB159)</f>
        <v>0</v>
      </c>
      <c r="BC160" s="325">
        <f>SUM(BC146:BC159)</f>
        <v>0</v>
      </c>
      <c r="BD160" s="325">
        <f>SUM(BD146:BD159)</f>
        <v>0</v>
      </c>
      <c r="BE160" s="325">
        <f>SUM(BE146:BE159)</f>
        <v>0</v>
      </c>
    </row>
    <row r="161" spans="1:80" x14ac:dyDescent="0.2">
      <c r="A161" s="282" t="s">
        <v>97</v>
      </c>
      <c r="B161" s="283" t="s">
        <v>364</v>
      </c>
      <c r="C161" s="284" t="s">
        <v>365</v>
      </c>
      <c r="D161" s="285"/>
      <c r="E161" s="286"/>
      <c r="F161" s="286"/>
      <c r="G161" s="287"/>
      <c r="H161" s="288"/>
      <c r="I161" s="289"/>
      <c r="J161" s="290"/>
      <c r="K161" s="291"/>
      <c r="O161" s="292">
        <v>1</v>
      </c>
    </row>
    <row r="162" spans="1:80" x14ac:dyDescent="0.2">
      <c r="A162" s="293">
        <v>55</v>
      </c>
      <c r="B162" s="294" t="s">
        <v>1181</v>
      </c>
      <c r="C162" s="295" t="s">
        <v>1182</v>
      </c>
      <c r="D162" s="296" t="s">
        <v>191</v>
      </c>
      <c r="E162" s="297">
        <v>426</v>
      </c>
      <c r="F162" s="297">
        <v>0</v>
      </c>
      <c r="G162" s="298">
        <f>E162*F162</f>
        <v>0</v>
      </c>
      <c r="H162" s="299">
        <v>2.9399999999999999E-3</v>
      </c>
      <c r="I162" s="300">
        <f>E162*H162</f>
        <v>1.25244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7</v>
      </c>
      <c r="AC162" s="261">
        <v>7</v>
      </c>
      <c r="AZ162" s="261">
        <v>2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7</v>
      </c>
    </row>
    <row r="163" spans="1:80" x14ac:dyDescent="0.2">
      <c r="A163" s="301"/>
      <c r="B163" s="308"/>
      <c r="C163" s="309" t="s">
        <v>1086</v>
      </c>
      <c r="D163" s="310"/>
      <c r="E163" s="311">
        <v>426</v>
      </c>
      <c r="F163" s="312"/>
      <c r="G163" s="313"/>
      <c r="H163" s="314"/>
      <c r="I163" s="306"/>
      <c r="J163" s="315"/>
      <c r="K163" s="306"/>
      <c r="M163" s="307" t="s">
        <v>1086</v>
      </c>
      <c r="O163" s="292"/>
    </row>
    <row r="164" spans="1:80" x14ac:dyDescent="0.2">
      <c r="A164" s="293">
        <v>56</v>
      </c>
      <c r="B164" s="294" t="s">
        <v>1183</v>
      </c>
      <c r="C164" s="295" t="s">
        <v>1184</v>
      </c>
      <c r="D164" s="296" t="s">
        <v>191</v>
      </c>
      <c r="E164" s="297">
        <v>426</v>
      </c>
      <c r="F164" s="297">
        <v>0</v>
      </c>
      <c r="G164" s="298">
        <f>E164*F164</f>
        <v>0</v>
      </c>
      <c r="H164" s="299">
        <v>2.1000000000000001E-4</v>
      </c>
      <c r="I164" s="300">
        <f>E164*H164</f>
        <v>8.9459999999999998E-2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0</v>
      </c>
      <c r="AC164" s="261">
        <v>0</v>
      </c>
      <c r="AZ164" s="261">
        <v>2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0</v>
      </c>
    </row>
    <row r="165" spans="1:80" x14ac:dyDescent="0.2">
      <c r="A165" s="301"/>
      <c r="B165" s="302"/>
      <c r="C165" s="303" t="s">
        <v>1185</v>
      </c>
      <c r="D165" s="304"/>
      <c r="E165" s="304"/>
      <c r="F165" s="304"/>
      <c r="G165" s="305"/>
      <c r="I165" s="306"/>
      <c r="K165" s="306"/>
      <c r="L165" s="307" t="s">
        <v>1185</v>
      </c>
      <c r="O165" s="292">
        <v>3</v>
      </c>
    </row>
    <row r="166" spans="1:80" x14ac:dyDescent="0.2">
      <c r="A166" s="301"/>
      <c r="B166" s="308"/>
      <c r="C166" s="309" t="s">
        <v>1086</v>
      </c>
      <c r="D166" s="310"/>
      <c r="E166" s="311">
        <v>426</v>
      </c>
      <c r="F166" s="312"/>
      <c r="G166" s="313"/>
      <c r="H166" s="314"/>
      <c r="I166" s="306"/>
      <c r="J166" s="315"/>
      <c r="K166" s="306"/>
      <c r="M166" s="307" t="s">
        <v>1086</v>
      </c>
      <c r="O166" s="292"/>
    </row>
    <row r="167" spans="1:80" x14ac:dyDescent="0.2">
      <c r="A167" s="293">
        <v>57</v>
      </c>
      <c r="B167" s="294" t="s">
        <v>1186</v>
      </c>
      <c r="C167" s="295" t="s">
        <v>1187</v>
      </c>
      <c r="D167" s="296" t="s">
        <v>191</v>
      </c>
      <c r="E167" s="297">
        <v>447.3</v>
      </c>
      <c r="F167" s="297">
        <v>0</v>
      </c>
      <c r="G167" s="298">
        <f>E167*F167</f>
        <v>0</v>
      </c>
      <c r="H167" s="299">
        <v>5.5999999999999999E-3</v>
      </c>
      <c r="I167" s="300">
        <f>E167*H167</f>
        <v>2.50488</v>
      </c>
      <c r="J167" s="299"/>
      <c r="K167" s="300">
        <f>E167*J167</f>
        <v>0</v>
      </c>
      <c r="O167" s="292">
        <v>2</v>
      </c>
      <c r="AA167" s="261">
        <v>3</v>
      </c>
      <c r="AB167" s="261">
        <v>7</v>
      </c>
      <c r="AC167" s="261">
        <v>28376417</v>
      </c>
      <c r="AZ167" s="261">
        <v>2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3</v>
      </c>
      <c r="CB167" s="292">
        <v>7</v>
      </c>
    </row>
    <row r="168" spans="1:80" x14ac:dyDescent="0.2">
      <c r="A168" s="301"/>
      <c r="B168" s="308"/>
      <c r="C168" s="309" t="s">
        <v>1188</v>
      </c>
      <c r="D168" s="310"/>
      <c r="E168" s="311">
        <v>447.3</v>
      </c>
      <c r="F168" s="312"/>
      <c r="G168" s="313"/>
      <c r="H168" s="314"/>
      <c r="I168" s="306"/>
      <c r="J168" s="315"/>
      <c r="K168" s="306"/>
      <c r="M168" s="307" t="s">
        <v>1188</v>
      </c>
      <c r="O168" s="292"/>
    </row>
    <row r="169" spans="1:80" x14ac:dyDescent="0.2">
      <c r="A169" s="293">
        <v>58</v>
      </c>
      <c r="B169" s="294" t="s">
        <v>1189</v>
      </c>
      <c r="C169" s="295" t="s">
        <v>1190</v>
      </c>
      <c r="D169" s="296" t="s">
        <v>12</v>
      </c>
      <c r="E169" s="297"/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/>
      <c r="K169" s="300">
        <f>E169*J169</f>
        <v>0</v>
      </c>
      <c r="O169" s="292">
        <v>2</v>
      </c>
      <c r="AA169" s="261">
        <v>7</v>
      </c>
      <c r="AB169" s="261">
        <v>1002</v>
      </c>
      <c r="AC169" s="261">
        <v>5</v>
      </c>
      <c r="AZ169" s="261">
        <v>2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7</v>
      </c>
      <c r="CB169" s="292">
        <v>1002</v>
      </c>
    </row>
    <row r="170" spans="1:80" x14ac:dyDescent="0.2">
      <c r="A170" s="316"/>
      <c r="B170" s="317" t="s">
        <v>101</v>
      </c>
      <c r="C170" s="318" t="s">
        <v>366</v>
      </c>
      <c r="D170" s="319"/>
      <c r="E170" s="320"/>
      <c r="F170" s="321"/>
      <c r="G170" s="322">
        <f>SUM(G161:G169)</f>
        <v>0</v>
      </c>
      <c r="H170" s="323"/>
      <c r="I170" s="324">
        <f>SUM(I161:I169)</f>
        <v>3.8467799999999999</v>
      </c>
      <c r="J170" s="323"/>
      <c r="K170" s="324">
        <f>SUM(K161:K169)</f>
        <v>0</v>
      </c>
      <c r="O170" s="292">
        <v>4</v>
      </c>
      <c r="BA170" s="325">
        <f>SUM(BA161:BA169)</f>
        <v>0</v>
      </c>
      <c r="BB170" s="325">
        <f>SUM(BB161:BB169)</f>
        <v>0</v>
      </c>
      <c r="BC170" s="325">
        <f>SUM(BC161:BC169)</f>
        <v>0</v>
      </c>
      <c r="BD170" s="325">
        <f>SUM(BD161:BD169)</f>
        <v>0</v>
      </c>
      <c r="BE170" s="325">
        <f>SUM(BE161:BE169)</f>
        <v>0</v>
      </c>
    </row>
    <row r="171" spans="1:80" x14ac:dyDescent="0.2">
      <c r="A171" s="282" t="s">
        <v>97</v>
      </c>
      <c r="B171" s="283" t="s">
        <v>823</v>
      </c>
      <c r="C171" s="284" t="s">
        <v>824</v>
      </c>
      <c r="D171" s="285"/>
      <c r="E171" s="286"/>
      <c r="F171" s="286"/>
      <c r="G171" s="287"/>
      <c r="H171" s="288"/>
      <c r="I171" s="289"/>
      <c r="J171" s="290"/>
      <c r="K171" s="291"/>
      <c r="O171" s="292">
        <v>1</v>
      </c>
    </row>
    <row r="172" spans="1:80" x14ac:dyDescent="0.2">
      <c r="A172" s="293">
        <v>59</v>
      </c>
      <c r="B172" s="294" t="s">
        <v>835</v>
      </c>
      <c r="C172" s="295" t="s">
        <v>836</v>
      </c>
      <c r="D172" s="296" t="s">
        <v>198</v>
      </c>
      <c r="E172" s="297">
        <v>247.66806399999999</v>
      </c>
      <c r="F172" s="297">
        <v>0</v>
      </c>
      <c r="G172" s="298">
        <f>E172*F172</f>
        <v>0</v>
      </c>
      <c r="H172" s="299">
        <v>0</v>
      </c>
      <c r="I172" s="300">
        <f>E172*H172</f>
        <v>0</v>
      </c>
      <c r="J172" s="299"/>
      <c r="K172" s="300">
        <f>E172*J172</f>
        <v>0</v>
      </c>
      <c r="O172" s="292">
        <v>2</v>
      </c>
      <c r="AA172" s="261">
        <v>8</v>
      </c>
      <c r="AB172" s="261">
        <v>1</v>
      </c>
      <c r="AC172" s="261">
        <v>3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8</v>
      </c>
      <c r="CB172" s="292">
        <v>1</v>
      </c>
    </row>
    <row r="173" spans="1:80" x14ac:dyDescent="0.2">
      <c r="A173" s="293">
        <v>60</v>
      </c>
      <c r="B173" s="294" t="s">
        <v>839</v>
      </c>
      <c r="C173" s="295" t="s">
        <v>840</v>
      </c>
      <c r="D173" s="296" t="s">
        <v>198</v>
      </c>
      <c r="E173" s="297">
        <v>247.66806399999999</v>
      </c>
      <c r="F173" s="297">
        <v>0</v>
      </c>
      <c r="G173" s="298">
        <f>E173*F173</f>
        <v>0</v>
      </c>
      <c r="H173" s="299">
        <v>0</v>
      </c>
      <c r="I173" s="300">
        <f>E173*H173</f>
        <v>0</v>
      </c>
      <c r="J173" s="299"/>
      <c r="K173" s="300">
        <f>E173*J173</f>
        <v>0</v>
      </c>
      <c r="O173" s="292">
        <v>2</v>
      </c>
      <c r="AA173" s="261">
        <v>8</v>
      </c>
      <c r="AB173" s="261">
        <v>1</v>
      </c>
      <c r="AC173" s="261">
        <v>3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8</v>
      </c>
      <c r="CB173" s="292">
        <v>1</v>
      </c>
    </row>
    <row r="174" spans="1:80" x14ac:dyDescent="0.2">
      <c r="A174" s="293">
        <v>61</v>
      </c>
      <c r="B174" s="294" t="s">
        <v>841</v>
      </c>
      <c r="C174" s="295" t="s">
        <v>842</v>
      </c>
      <c r="D174" s="296" t="s">
        <v>198</v>
      </c>
      <c r="E174" s="297">
        <v>4705.6932159999997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8</v>
      </c>
      <c r="AB174" s="261">
        <v>1</v>
      </c>
      <c r="AC174" s="261">
        <v>3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8</v>
      </c>
      <c r="CB174" s="292">
        <v>1</v>
      </c>
    </row>
    <row r="175" spans="1:80" x14ac:dyDescent="0.2">
      <c r="A175" s="293">
        <v>62</v>
      </c>
      <c r="B175" s="294" t="s">
        <v>843</v>
      </c>
      <c r="C175" s="295" t="s">
        <v>844</v>
      </c>
      <c r="D175" s="296" t="s">
        <v>198</v>
      </c>
      <c r="E175" s="297">
        <v>247.66806399999999</v>
      </c>
      <c r="F175" s="297">
        <v>0</v>
      </c>
      <c r="G175" s="298">
        <f>E175*F175</f>
        <v>0</v>
      </c>
      <c r="H175" s="299">
        <v>0</v>
      </c>
      <c r="I175" s="300">
        <f>E175*H175</f>
        <v>0</v>
      </c>
      <c r="J175" s="299"/>
      <c r="K175" s="300">
        <f>E175*J175</f>
        <v>0</v>
      </c>
      <c r="O175" s="292">
        <v>2</v>
      </c>
      <c r="AA175" s="261">
        <v>8</v>
      </c>
      <c r="AB175" s="261">
        <v>1</v>
      </c>
      <c r="AC175" s="261">
        <v>3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8</v>
      </c>
      <c r="CB175" s="292">
        <v>1</v>
      </c>
    </row>
    <row r="176" spans="1:80" x14ac:dyDescent="0.2">
      <c r="A176" s="293">
        <v>63</v>
      </c>
      <c r="B176" s="294" t="s">
        <v>845</v>
      </c>
      <c r="C176" s="295" t="s">
        <v>846</v>
      </c>
      <c r="D176" s="296" t="s">
        <v>198</v>
      </c>
      <c r="E176" s="297">
        <v>1486.008384</v>
      </c>
      <c r="F176" s="297">
        <v>0</v>
      </c>
      <c r="G176" s="298">
        <f>E176*F176</f>
        <v>0</v>
      </c>
      <c r="H176" s="299">
        <v>0</v>
      </c>
      <c r="I176" s="300">
        <f>E176*H176</f>
        <v>0</v>
      </c>
      <c r="J176" s="299"/>
      <c r="K176" s="300">
        <f>E176*J176</f>
        <v>0</v>
      </c>
      <c r="O176" s="292">
        <v>2</v>
      </c>
      <c r="AA176" s="261">
        <v>8</v>
      </c>
      <c r="AB176" s="261">
        <v>1</v>
      </c>
      <c r="AC176" s="261">
        <v>3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8</v>
      </c>
      <c r="CB176" s="292">
        <v>1</v>
      </c>
    </row>
    <row r="177" spans="1:80" x14ac:dyDescent="0.2">
      <c r="A177" s="293">
        <v>64</v>
      </c>
      <c r="B177" s="294" t="s">
        <v>847</v>
      </c>
      <c r="C177" s="295" t="s">
        <v>848</v>
      </c>
      <c r="D177" s="296" t="s">
        <v>198</v>
      </c>
      <c r="E177" s="297">
        <v>247.66806399999999</v>
      </c>
      <c r="F177" s="297">
        <v>0</v>
      </c>
      <c r="G177" s="298">
        <f>E177*F177</f>
        <v>0</v>
      </c>
      <c r="H177" s="299">
        <v>0</v>
      </c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8</v>
      </c>
      <c r="AB177" s="261">
        <v>0</v>
      </c>
      <c r="AC177" s="261">
        <v>3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8</v>
      </c>
      <c r="CB177" s="292">
        <v>0</v>
      </c>
    </row>
    <row r="178" spans="1:80" x14ac:dyDescent="0.2">
      <c r="A178" s="293">
        <v>65</v>
      </c>
      <c r="B178" s="294" t="s">
        <v>833</v>
      </c>
      <c r="C178" s="295" t="s">
        <v>834</v>
      </c>
      <c r="D178" s="296" t="s">
        <v>198</v>
      </c>
      <c r="E178" s="297">
        <v>247.66806399999999</v>
      </c>
      <c r="F178" s="297">
        <v>0</v>
      </c>
      <c r="G178" s="298">
        <f>E178*F178</f>
        <v>0</v>
      </c>
      <c r="H178" s="299">
        <v>0</v>
      </c>
      <c r="I178" s="300">
        <f>E178*H178</f>
        <v>0</v>
      </c>
      <c r="J178" s="299"/>
      <c r="K178" s="300">
        <f>E178*J178</f>
        <v>0</v>
      </c>
      <c r="O178" s="292">
        <v>2</v>
      </c>
      <c r="AA178" s="261">
        <v>8</v>
      </c>
      <c r="AB178" s="261">
        <v>0</v>
      </c>
      <c r="AC178" s="261">
        <v>3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8</v>
      </c>
      <c r="CB178" s="292">
        <v>0</v>
      </c>
    </row>
    <row r="179" spans="1:80" x14ac:dyDescent="0.2">
      <c r="A179" s="316"/>
      <c r="B179" s="317" t="s">
        <v>101</v>
      </c>
      <c r="C179" s="318" t="s">
        <v>825</v>
      </c>
      <c r="D179" s="319"/>
      <c r="E179" s="320"/>
      <c r="F179" s="321"/>
      <c r="G179" s="322">
        <f>SUM(G171:G178)</f>
        <v>0</v>
      </c>
      <c r="H179" s="323"/>
      <c r="I179" s="324">
        <f>SUM(I171:I178)</f>
        <v>0</v>
      </c>
      <c r="J179" s="323"/>
      <c r="K179" s="324">
        <f>SUM(K171:K178)</f>
        <v>0</v>
      </c>
      <c r="O179" s="292">
        <v>4</v>
      </c>
      <c r="BA179" s="325">
        <f>SUM(BA171:BA178)</f>
        <v>0</v>
      </c>
      <c r="BB179" s="325">
        <f>SUM(BB171:BB178)</f>
        <v>0</v>
      </c>
      <c r="BC179" s="325">
        <f>SUM(BC171:BC178)</f>
        <v>0</v>
      </c>
      <c r="BD179" s="325">
        <f>SUM(BD171:BD178)</f>
        <v>0</v>
      </c>
      <c r="BE179" s="325">
        <f>SUM(BE171:BE178)</f>
        <v>0</v>
      </c>
    </row>
    <row r="180" spans="1:80" x14ac:dyDescent="0.2">
      <c r="E180" s="261"/>
    </row>
    <row r="181" spans="1:80" x14ac:dyDescent="0.2">
      <c r="E181" s="261"/>
    </row>
    <row r="182" spans="1:80" x14ac:dyDescent="0.2">
      <c r="E182" s="261"/>
    </row>
    <row r="183" spans="1:80" x14ac:dyDescent="0.2">
      <c r="E183" s="261"/>
    </row>
    <row r="184" spans="1:80" x14ac:dyDescent="0.2">
      <c r="E184" s="261"/>
    </row>
    <row r="185" spans="1:80" x14ac:dyDescent="0.2">
      <c r="E185" s="261"/>
    </row>
    <row r="186" spans="1:80" x14ac:dyDescent="0.2">
      <c r="E186" s="261"/>
    </row>
    <row r="187" spans="1:80" x14ac:dyDescent="0.2">
      <c r="E187" s="261"/>
    </row>
    <row r="188" spans="1:80" x14ac:dyDescent="0.2">
      <c r="E188" s="261"/>
    </row>
    <row r="189" spans="1:80" x14ac:dyDescent="0.2">
      <c r="E189" s="261"/>
    </row>
    <row r="190" spans="1:80" x14ac:dyDescent="0.2">
      <c r="E190" s="261"/>
    </row>
    <row r="191" spans="1:80" x14ac:dyDescent="0.2">
      <c r="E191" s="261"/>
    </row>
    <row r="192" spans="1:80" x14ac:dyDescent="0.2">
      <c r="E192" s="261"/>
    </row>
    <row r="193" spans="1:7" x14ac:dyDescent="0.2">
      <c r="E193" s="261"/>
    </row>
    <row r="194" spans="1:7" x14ac:dyDescent="0.2">
      <c r="E194" s="261"/>
    </row>
    <row r="195" spans="1:7" x14ac:dyDescent="0.2">
      <c r="E195" s="261"/>
    </row>
    <row r="196" spans="1:7" x14ac:dyDescent="0.2">
      <c r="E196" s="261"/>
    </row>
    <row r="197" spans="1:7" x14ac:dyDescent="0.2">
      <c r="E197" s="261"/>
    </row>
    <row r="198" spans="1:7" x14ac:dyDescent="0.2">
      <c r="E198" s="261"/>
    </row>
    <row r="199" spans="1:7" x14ac:dyDescent="0.2">
      <c r="E199" s="261"/>
    </row>
    <row r="200" spans="1:7" x14ac:dyDescent="0.2">
      <c r="E200" s="261"/>
    </row>
    <row r="201" spans="1:7" x14ac:dyDescent="0.2">
      <c r="E201" s="261"/>
    </row>
    <row r="202" spans="1:7" x14ac:dyDescent="0.2">
      <c r="E202" s="261"/>
    </row>
    <row r="203" spans="1:7" x14ac:dyDescent="0.2">
      <c r="A203" s="315"/>
      <c r="B203" s="315"/>
      <c r="C203" s="315"/>
      <c r="D203" s="315"/>
      <c r="E203" s="315"/>
      <c r="F203" s="315"/>
      <c r="G203" s="315"/>
    </row>
    <row r="204" spans="1:7" x14ac:dyDescent="0.2">
      <c r="A204" s="315"/>
      <c r="B204" s="315"/>
      <c r="C204" s="315"/>
      <c r="D204" s="315"/>
      <c r="E204" s="315"/>
      <c r="F204" s="315"/>
      <c r="G204" s="315"/>
    </row>
    <row r="205" spans="1:7" x14ac:dyDescent="0.2">
      <c r="A205" s="315"/>
      <c r="B205" s="315"/>
      <c r="C205" s="315"/>
      <c r="D205" s="315"/>
      <c r="E205" s="315"/>
      <c r="F205" s="315"/>
      <c r="G205" s="315"/>
    </row>
    <row r="206" spans="1:7" x14ac:dyDescent="0.2">
      <c r="A206" s="315"/>
      <c r="B206" s="315"/>
      <c r="C206" s="315"/>
      <c r="D206" s="315"/>
      <c r="E206" s="315"/>
      <c r="F206" s="315"/>
      <c r="G206" s="315"/>
    </row>
    <row r="207" spans="1:7" x14ac:dyDescent="0.2">
      <c r="E207" s="261"/>
    </row>
    <row r="208" spans="1:7" x14ac:dyDescent="0.2">
      <c r="E208" s="261"/>
    </row>
    <row r="209" spans="5:5" x14ac:dyDescent="0.2">
      <c r="E209" s="261"/>
    </row>
    <row r="210" spans="5:5" x14ac:dyDescent="0.2">
      <c r="E210" s="261"/>
    </row>
    <row r="211" spans="5:5" x14ac:dyDescent="0.2">
      <c r="E211" s="261"/>
    </row>
    <row r="212" spans="5:5" x14ac:dyDescent="0.2">
      <c r="E212" s="261"/>
    </row>
    <row r="213" spans="5:5" x14ac:dyDescent="0.2">
      <c r="E213" s="261"/>
    </row>
    <row r="214" spans="5:5" x14ac:dyDescent="0.2">
      <c r="E214" s="261"/>
    </row>
    <row r="215" spans="5:5" x14ac:dyDescent="0.2">
      <c r="E215" s="261"/>
    </row>
    <row r="216" spans="5:5" x14ac:dyDescent="0.2">
      <c r="E216" s="261"/>
    </row>
    <row r="217" spans="5:5" x14ac:dyDescent="0.2">
      <c r="E217" s="261"/>
    </row>
    <row r="218" spans="5:5" x14ac:dyDescent="0.2">
      <c r="E218" s="261"/>
    </row>
    <row r="219" spans="5:5" x14ac:dyDescent="0.2">
      <c r="E219" s="261"/>
    </row>
    <row r="220" spans="5:5" x14ac:dyDescent="0.2">
      <c r="E220" s="261"/>
    </row>
    <row r="221" spans="5:5" x14ac:dyDescent="0.2">
      <c r="E221" s="261"/>
    </row>
    <row r="222" spans="5:5" x14ac:dyDescent="0.2">
      <c r="E222" s="261"/>
    </row>
    <row r="223" spans="5:5" x14ac:dyDescent="0.2">
      <c r="E223" s="261"/>
    </row>
    <row r="224" spans="5:5" x14ac:dyDescent="0.2">
      <c r="E224" s="261"/>
    </row>
    <row r="225" spans="1:7" x14ac:dyDescent="0.2">
      <c r="E225" s="261"/>
    </row>
    <row r="226" spans="1:7" x14ac:dyDescent="0.2">
      <c r="E226" s="261"/>
    </row>
    <row r="227" spans="1:7" x14ac:dyDescent="0.2">
      <c r="E227" s="261"/>
    </row>
    <row r="228" spans="1:7" x14ac:dyDescent="0.2">
      <c r="E228" s="261"/>
    </row>
    <row r="229" spans="1:7" x14ac:dyDescent="0.2">
      <c r="E229" s="261"/>
    </row>
    <row r="230" spans="1:7" x14ac:dyDescent="0.2">
      <c r="E230" s="261"/>
    </row>
    <row r="231" spans="1:7" x14ac:dyDescent="0.2">
      <c r="E231" s="261"/>
    </row>
    <row r="232" spans="1:7" x14ac:dyDescent="0.2">
      <c r="E232" s="261"/>
    </row>
    <row r="233" spans="1:7" x14ac:dyDescent="0.2">
      <c r="E233" s="261"/>
    </row>
    <row r="234" spans="1:7" x14ac:dyDescent="0.2">
      <c r="E234" s="261"/>
    </row>
    <row r="235" spans="1:7" x14ac:dyDescent="0.2">
      <c r="E235" s="261"/>
    </row>
    <row r="236" spans="1:7" x14ac:dyDescent="0.2">
      <c r="E236" s="261"/>
    </row>
    <row r="237" spans="1:7" x14ac:dyDescent="0.2">
      <c r="E237" s="261"/>
    </row>
    <row r="238" spans="1:7" x14ac:dyDescent="0.2">
      <c r="A238" s="326"/>
      <c r="B238" s="326"/>
    </row>
    <row r="239" spans="1:7" x14ac:dyDescent="0.2">
      <c r="A239" s="315"/>
      <c r="B239" s="315"/>
      <c r="C239" s="327"/>
      <c r="D239" s="327"/>
      <c r="E239" s="328"/>
      <c r="F239" s="327"/>
      <c r="G239" s="329"/>
    </row>
    <row r="240" spans="1:7" x14ac:dyDescent="0.2">
      <c r="A240" s="330"/>
      <c r="B240" s="330"/>
      <c r="C240" s="315"/>
      <c r="D240" s="315"/>
      <c r="E240" s="331"/>
      <c r="F240" s="315"/>
      <c r="G240" s="315"/>
    </row>
    <row r="241" spans="1:7" x14ac:dyDescent="0.2">
      <c r="A241" s="315"/>
      <c r="B241" s="315"/>
      <c r="C241" s="315"/>
      <c r="D241" s="315"/>
      <c r="E241" s="331"/>
      <c r="F241" s="315"/>
      <c r="G241" s="315"/>
    </row>
    <row r="242" spans="1:7" x14ac:dyDescent="0.2">
      <c r="A242" s="315"/>
      <c r="B242" s="315"/>
      <c r="C242" s="315"/>
      <c r="D242" s="315"/>
      <c r="E242" s="331"/>
      <c r="F242" s="315"/>
      <c r="G242" s="315"/>
    </row>
    <row r="243" spans="1:7" x14ac:dyDescent="0.2">
      <c r="A243" s="315"/>
      <c r="B243" s="315"/>
      <c r="C243" s="315"/>
      <c r="D243" s="315"/>
      <c r="E243" s="331"/>
      <c r="F243" s="315"/>
      <c r="G243" s="315"/>
    </row>
    <row r="244" spans="1:7" x14ac:dyDescent="0.2">
      <c r="A244" s="315"/>
      <c r="B244" s="315"/>
      <c r="C244" s="315"/>
      <c r="D244" s="315"/>
      <c r="E244" s="331"/>
      <c r="F244" s="315"/>
      <c r="G244" s="315"/>
    </row>
    <row r="245" spans="1:7" x14ac:dyDescent="0.2">
      <c r="A245" s="315"/>
      <c r="B245" s="315"/>
      <c r="C245" s="315"/>
      <c r="D245" s="315"/>
      <c r="E245" s="331"/>
      <c r="F245" s="315"/>
      <c r="G245" s="315"/>
    </row>
    <row r="246" spans="1:7" x14ac:dyDescent="0.2">
      <c r="A246" s="315"/>
      <c r="B246" s="315"/>
      <c r="C246" s="315"/>
      <c r="D246" s="315"/>
      <c r="E246" s="331"/>
      <c r="F246" s="315"/>
      <c r="G246" s="315"/>
    </row>
    <row r="247" spans="1:7" x14ac:dyDescent="0.2">
      <c r="A247" s="315"/>
      <c r="B247" s="315"/>
      <c r="C247" s="315"/>
      <c r="D247" s="315"/>
      <c r="E247" s="331"/>
      <c r="F247" s="315"/>
      <c r="G247" s="315"/>
    </row>
    <row r="248" spans="1:7" x14ac:dyDescent="0.2">
      <c r="A248" s="315"/>
      <c r="B248" s="315"/>
      <c r="C248" s="315"/>
      <c r="D248" s="315"/>
      <c r="E248" s="331"/>
      <c r="F248" s="315"/>
      <c r="G248" s="315"/>
    </row>
    <row r="249" spans="1:7" x14ac:dyDescent="0.2">
      <c r="A249" s="315"/>
      <c r="B249" s="315"/>
      <c r="C249" s="315"/>
      <c r="D249" s="315"/>
      <c r="E249" s="331"/>
      <c r="F249" s="315"/>
      <c r="G249" s="315"/>
    </row>
    <row r="250" spans="1:7" x14ac:dyDescent="0.2">
      <c r="A250" s="315"/>
      <c r="B250" s="315"/>
      <c r="C250" s="315"/>
      <c r="D250" s="315"/>
      <c r="E250" s="331"/>
      <c r="F250" s="315"/>
      <c r="G250" s="315"/>
    </row>
    <row r="251" spans="1:7" x14ac:dyDescent="0.2">
      <c r="A251" s="315"/>
      <c r="B251" s="315"/>
      <c r="C251" s="315"/>
      <c r="D251" s="315"/>
      <c r="E251" s="331"/>
      <c r="F251" s="315"/>
      <c r="G251" s="315"/>
    </row>
    <row r="252" spans="1:7" x14ac:dyDescent="0.2">
      <c r="A252" s="315"/>
      <c r="B252" s="315"/>
      <c r="C252" s="315"/>
      <c r="D252" s="315"/>
      <c r="E252" s="331"/>
      <c r="F252" s="315"/>
      <c r="G252" s="315"/>
    </row>
  </sheetData>
  <mergeCells count="86">
    <mergeCell ref="C158:D158"/>
    <mergeCell ref="C163:D163"/>
    <mergeCell ref="C165:G165"/>
    <mergeCell ref="C166:D166"/>
    <mergeCell ref="C168:D168"/>
    <mergeCell ref="C148:G148"/>
    <mergeCell ref="C149:D149"/>
    <mergeCell ref="C151:D151"/>
    <mergeCell ref="C153:D153"/>
    <mergeCell ref="C155:G155"/>
    <mergeCell ref="C156:D156"/>
    <mergeCell ref="C133:D133"/>
    <mergeCell ref="C135:D135"/>
    <mergeCell ref="C136:D136"/>
    <mergeCell ref="C140:G140"/>
    <mergeCell ref="C141:D141"/>
    <mergeCell ref="C120:D120"/>
    <mergeCell ref="C124:D124"/>
    <mergeCell ref="C126:D126"/>
    <mergeCell ref="C128:D128"/>
    <mergeCell ref="C130:D130"/>
    <mergeCell ref="C131:D131"/>
    <mergeCell ref="C107:G107"/>
    <mergeCell ref="C108:D108"/>
    <mergeCell ref="C110:G110"/>
    <mergeCell ref="C111:D111"/>
    <mergeCell ref="C112:D112"/>
    <mergeCell ref="C113:D113"/>
    <mergeCell ref="C115:G115"/>
    <mergeCell ref="C116:D116"/>
    <mergeCell ref="C98:D98"/>
    <mergeCell ref="C102:G102"/>
    <mergeCell ref="C103:D103"/>
    <mergeCell ref="C79:G79"/>
    <mergeCell ref="C80:G80"/>
    <mergeCell ref="C81:D81"/>
    <mergeCell ref="C83:G83"/>
    <mergeCell ref="C84:G84"/>
    <mergeCell ref="C85:D85"/>
    <mergeCell ref="C87:G87"/>
    <mergeCell ref="C88:D88"/>
    <mergeCell ref="C90:D90"/>
    <mergeCell ref="C73:G73"/>
    <mergeCell ref="C74:G74"/>
    <mergeCell ref="C75:D75"/>
    <mergeCell ref="C92:G92"/>
    <mergeCell ref="C93:D93"/>
    <mergeCell ref="C95:G95"/>
    <mergeCell ref="C96:D96"/>
    <mergeCell ref="C63:G63"/>
    <mergeCell ref="C64:D64"/>
    <mergeCell ref="C66:G66"/>
    <mergeCell ref="C67:D67"/>
    <mergeCell ref="C69:D69"/>
    <mergeCell ref="C50:D50"/>
    <mergeCell ref="C52:D52"/>
    <mergeCell ref="C54:D54"/>
    <mergeCell ref="C56:G56"/>
    <mergeCell ref="C57:D57"/>
    <mergeCell ref="C59:D59"/>
    <mergeCell ref="C38:D38"/>
    <mergeCell ref="C40:D40"/>
    <mergeCell ref="C42:D42"/>
    <mergeCell ref="C44:D44"/>
    <mergeCell ref="C46:D46"/>
    <mergeCell ref="C48:D48"/>
    <mergeCell ref="C26:D26"/>
    <mergeCell ref="C28:D28"/>
    <mergeCell ref="C30:D30"/>
    <mergeCell ref="C32:D32"/>
    <mergeCell ref="C34:D34"/>
    <mergeCell ref="C36:D36"/>
    <mergeCell ref="C15:D15"/>
    <mergeCell ref="C17:D17"/>
    <mergeCell ref="C19:D19"/>
    <mergeCell ref="C21:D21"/>
    <mergeCell ref="C23:D23"/>
    <mergeCell ref="C25:G25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1192</v>
      </c>
      <c r="D2" s="105" t="s">
        <v>1193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06 Rek'!E15</f>
        <v>0</v>
      </c>
      <c r="D15" s="160" t="str">
        <f>'1 06 Rek'!A20</f>
        <v>Ztížené výrobní podmínky</v>
      </c>
      <c r="E15" s="161"/>
      <c r="F15" s="162"/>
      <c r="G15" s="159">
        <f>'1 06 Rek'!I20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06 Rek'!F15</f>
        <v>0</v>
      </c>
      <c r="D16" s="109" t="str">
        <f>'1 06 Rek'!A21</f>
        <v>Oborová přirážka</v>
      </c>
      <c r="E16" s="163"/>
      <c r="F16" s="164"/>
      <c r="G16" s="159">
        <f>'1 06 Rek'!I21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06 Rek'!H15</f>
        <v>0</v>
      </c>
      <c r="D17" s="109" t="str">
        <f>'1 06 Rek'!A22</f>
        <v>Přesun stavebních kapacit</v>
      </c>
      <c r="E17" s="163"/>
      <c r="F17" s="164"/>
      <c r="G17" s="159">
        <f>'1 06 Rek'!I22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06 Rek'!G15</f>
        <v>0</v>
      </c>
      <c r="D18" s="109" t="str">
        <f>'1 06 Rek'!A23</f>
        <v>Mimostaveništní doprava</v>
      </c>
      <c r="E18" s="163"/>
      <c r="F18" s="164"/>
      <c r="G18" s="159">
        <f>'1 06 Rek'!I23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06 Rek'!A24</f>
        <v>Zařízení staveniště</v>
      </c>
      <c r="E19" s="163"/>
      <c r="F19" s="164"/>
      <c r="G19" s="159">
        <f>'1 06 Rek'!I24</f>
        <v>0</v>
      </c>
    </row>
    <row r="20" spans="1:7" ht="15.95" customHeight="1" x14ac:dyDescent="0.2">
      <c r="A20" s="167"/>
      <c r="B20" s="158"/>
      <c r="C20" s="159"/>
      <c r="D20" s="109" t="str">
        <f>'1 06 Rek'!A25</f>
        <v>Provoz investora</v>
      </c>
      <c r="E20" s="163"/>
      <c r="F20" s="164"/>
      <c r="G20" s="159">
        <f>'1 06 Rek'!I25</f>
        <v>0</v>
      </c>
    </row>
    <row r="21" spans="1:7" ht="15.95" customHeight="1" x14ac:dyDescent="0.2">
      <c r="A21" s="167" t="s">
        <v>29</v>
      </c>
      <c r="B21" s="158"/>
      <c r="C21" s="159">
        <f>'1 06 Rek'!I15</f>
        <v>0</v>
      </c>
      <c r="D21" s="109" t="str">
        <f>'1 06 Rek'!A26</f>
        <v>Kompletační činnost (IČD)</v>
      </c>
      <c r="E21" s="163"/>
      <c r="F21" s="164"/>
      <c r="G21" s="159">
        <f>'1 06 Rek'!I26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06 Rek'!H28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1192</v>
      </c>
      <c r="I1" s="212"/>
    </row>
    <row r="2" spans="1:9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1193</v>
      </c>
      <c r="H2" s="219"/>
      <c r="I2" s="220"/>
    </row>
    <row r="3" spans="1:9" ht="13.5" thickTop="1" x14ac:dyDescent="0.2">
      <c r="F3" s="137"/>
    </row>
    <row r="4" spans="1:9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 x14ac:dyDescent="0.25"/>
    <row r="6" spans="1:9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 x14ac:dyDescent="0.2">
      <c r="A7" s="332" t="str">
        <f>'1 06 Pol'!B7</f>
        <v>1</v>
      </c>
      <c r="B7" s="70" t="str">
        <f>'1 06 Pol'!C7</f>
        <v>Zemní práce</v>
      </c>
      <c r="D7" s="230"/>
      <c r="E7" s="333">
        <f>'1 06 Pol'!BA46</f>
        <v>0</v>
      </c>
      <c r="F7" s="334">
        <f>'1 06 Pol'!BB46</f>
        <v>0</v>
      </c>
      <c r="G7" s="334">
        <f>'1 06 Pol'!BC46</f>
        <v>0</v>
      </c>
      <c r="H7" s="334">
        <f>'1 06 Pol'!BD46</f>
        <v>0</v>
      </c>
      <c r="I7" s="335">
        <f>'1 06 Pol'!BE46</f>
        <v>0</v>
      </c>
    </row>
    <row r="8" spans="1:9" s="137" customFormat="1" x14ac:dyDescent="0.2">
      <c r="A8" s="332" t="str">
        <f>'1 06 Pol'!B47</f>
        <v>2</v>
      </c>
      <c r="B8" s="70" t="str">
        <f>'1 06 Pol'!C47</f>
        <v>Základy a zvláštní zakládání</v>
      </c>
      <c r="D8" s="230"/>
      <c r="E8" s="333">
        <f>'1 06 Pol'!BA51</f>
        <v>0</v>
      </c>
      <c r="F8" s="334">
        <f>'1 06 Pol'!BB51</f>
        <v>0</v>
      </c>
      <c r="G8" s="334">
        <f>'1 06 Pol'!BC51</f>
        <v>0</v>
      </c>
      <c r="H8" s="334">
        <f>'1 06 Pol'!BD51</f>
        <v>0</v>
      </c>
      <c r="I8" s="335">
        <f>'1 06 Pol'!BE51</f>
        <v>0</v>
      </c>
    </row>
    <row r="9" spans="1:9" s="137" customFormat="1" x14ac:dyDescent="0.2">
      <c r="A9" s="332" t="str">
        <f>'1 06 Pol'!B52</f>
        <v>4</v>
      </c>
      <c r="B9" s="70" t="str">
        <f>'1 06 Pol'!C52</f>
        <v>Vodorovné konstrukce</v>
      </c>
      <c r="D9" s="230"/>
      <c r="E9" s="333">
        <f>'1 06 Pol'!BA55</f>
        <v>0</v>
      </c>
      <c r="F9" s="334">
        <f>'1 06 Pol'!BB55</f>
        <v>0</v>
      </c>
      <c r="G9" s="334">
        <f>'1 06 Pol'!BC55</f>
        <v>0</v>
      </c>
      <c r="H9" s="334">
        <f>'1 06 Pol'!BD55</f>
        <v>0</v>
      </c>
      <c r="I9" s="335">
        <f>'1 06 Pol'!BE55</f>
        <v>0</v>
      </c>
    </row>
    <row r="10" spans="1:9" s="137" customFormat="1" x14ac:dyDescent="0.2">
      <c r="A10" s="332" t="str">
        <f>'1 06 Pol'!B56</f>
        <v>8</v>
      </c>
      <c r="B10" s="70" t="str">
        <f>'1 06 Pol'!C56</f>
        <v>Trubní vedení</v>
      </c>
      <c r="D10" s="230"/>
      <c r="E10" s="333">
        <f>'1 06 Pol'!BA84</f>
        <v>0</v>
      </c>
      <c r="F10" s="334">
        <f>'1 06 Pol'!BB84</f>
        <v>0</v>
      </c>
      <c r="G10" s="334">
        <f>'1 06 Pol'!BC84</f>
        <v>0</v>
      </c>
      <c r="H10" s="334">
        <f>'1 06 Pol'!BD84</f>
        <v>0</v>
      </c>
      <c r="I10" s="335">
        <f>'1 06 Pol'!BE84</f>
        <v>0</v>
      </c>
    </row>
    <row r="11" spans="1:9" s="137" customFormat="1" x14ac:dyDescent="0.2">
      <c r="A11" s="332" t="str">
        <f>'1 06 Pol'!B85</f>
        <v>96</v>
      </c>
      <c r="B11" s="70" t="str">
        <f>'1 06 Pol'!C85</f>
        <v>Bourání konstrukcí</v>
      </c>
      <c r="D11" s="230"/>
      <c r="E11" s="333">
        <f>'1 06 Pol'!BA89</f>
        <v>0</v>
      </c>
      <c r="F11" s="334">
        <f>'1 06 Pol'!BB89</f>
        <v>0</v>
      </c>
      <c r="G11" s="334">
        <f>'1 06 Pol'!BC89</f>
        <v>0</v>
      </c>
      <c r="H11" s="334">
        <f>'1 06 Pol'!BD89</f>
        <v>0</v>
      </c>
      <c r="I11" s="335">
        <f>'1 06 Pol'!BE89</f>
        <v>0</v>
      </c>
    </row>
    <row r="12" spans="1:9" s="137" customFormat="1" x14ac:dyDescent="0.2">
      <c r="A12" s="332" t="str">
        <f>'1 06 Pol'!B90</f>
        <v>99</v>
      </c>
      <c r="B12" s="70" t="str">
        <f>'1 06 Pol'!C90</f>
        <v>Staveništní přesun hmot</v>
      </c>
      <c r="D12" s="230"/>
      <c r="E12" s="333">
        <f>'1 06 Pol'!BA92</f>
        <v>0</v>
      </c>
      <c r="F12" s="334">
        <f>'1 06 Pol'!BB92</f>
        <v>0</v>
      </c>
      <c r="G12" s="334">
        <f>'1 06 Pol'!BC92</f>
        <v>0</v>
      </c>
      <c r="H12" s="334">
        <f>'1 06 Pol'!BD92</f>
        <v>0</v>
      </c>
      <c r="I12" s="335">
        <f>'1 06 Pol'!BE92</f>
        <v>0</v>
      </c>
    </row>
    <row r="13" spans="1:9" s="137" customFormat="1" x14ac:dyDescent="0.2">
      <c r="A13" s="332" t="str">
        <f>'1 06 Pol'!B93</f>
        <v>721</v>
      </c>
      <c r="B13" s="70" t="str">
        <f>'1 06 Pol'!C93</f>
        <v>Vnitřní kanalizace</v>
      </c>
      <c r="D13" s="230"/>
      <c r="E13" s="333">
        <f>'1 06 Pol'!BA102</f>
        <v>0</v>
      </c>
      <c r="F13" s="334">
        <f>'1 06 Pol'!BB102</f>
        <v>0</v>
      </c>
      <c r="G13" s="334">
        <f>'1 06 Pol'!BC102</f>
        <v>0</v>
      </c>
      <c r="H13" s="334">
        <f>'1 06 Pol'!BD102</f>
        <v>0</v>
      </c>
      <c r="I13" s="335">
        <f>'1 06 Pol'!BE102</f>
        <v>0</v>
      </c>
    </row>
    <row r="14" spans="1:9" s="137" customFormat="1" ht="13.5" thickBot="1" x14ac:dyDescent="0.25">
      <c r="A14" s="332" t="str">
        <f>'1 06 Pol'!B103</f>
        <v>D96</v>
      </c>
      <c r="B14" s="70" t="str">
        <f>'1 06 Pol'!C103</f>
        <v>Přesuny suti a vybouraných hmot</v>
      </c>
      <c r="D14" s="230"/>
      <c r="E14" s="333">
        <f>'1 06 Pol'!BA112</f>
        <v>0</v>
      </c>
      <c r="F14" s="334">
        <f>'1 06 Pol'!BB112</f>
        <v>0</v>
      </c>
      <c r="G14" s="334">
        <f>'1 06 Pol'!BC112</f>
        <v>0</v>
      </c>
      <c r="H14" s="334">
        <f>'1 06 Pol'!BD112</f>
        <v>0</v>
      </c>
      <c r="I14" s="335">
        <f>'1 06 Pol'!BE112</f>
        <v>0</v>
      </c>
    </row>
    <row r="15" spans="1:9" s="14" customFormat="1" ht="13.5" thickBot="1" x14ac:dyDescent="0.25">
      <c r="A15" s="231"/>
      <c r="B15" s="232" t="s">
        <v>79</v>
      </c>
      <c r="C15" s="232"/>
      <c r="D15" s="233"/>
      <c r="E15" s="234">
        <f>SUM(E7:E14)</f>
        <v>0</v>
      </c>
      <c r="F15" s="235">
        <f>SUM(F7:F14)</f>
        <v>0</v>
      </c>
      <c r="G15" s="235">
        <f>SUM(G7:G14)</f>
        <v>0</v>
      </c>
      <c r="H15" s="235">
        <f>SUM(H7:H14)</f>
        <v>0</v>
      </c>
      <c r="I15" s="236">
        <f>SUM(I7:I14)</f>
        <v>0</v>
      </c>
    </row>
    <row r="16" spans="1:9" x14ac:dyDescent="0.2">
      <c r="A16" s="137"/>
      <c r="B16" s="137"/>
      <c r="C16" s="137"/>
      <c r="D16" s="137"/>
      <c r="E16" s="137"/>
      <c r="F16" s="137"/>
      <c r="G16" s="137"/>
      <c r="H16" s="137"/>
      <c r="I16" s="137"/>
    </row>
    <row r="17" spans="1:57" ht="19.5" customHeight="1" x14ac:dyDescent="0.25">
      <c r="A17" s="222" t="s">
        <v>80</v>
      </c>
      <c r="B17" s="222"/>
      <c r="C17" s="222"/>
      <c r="D17" s="222"/>
      <c r="E17" s="222"/>
      <c r="F17" s="222"/>
      <c r="G17" s="237"/>
      <c r="H17" s="222"/>
      <c r="I17" s="222"/>
      <c r="BA17" s="143"/>
      <c r="BB17" s="143"/>
      <c r="BC17" s="143"/>
      <c r="BD17" s="143"/>
      <c r="BE17" s="143"/>
    </row>
    <row r="18" spans="1:57" ht="13.5" thickBot="1" x14ac:dyDescent="0.25"/>
    <row r="19" spans="1:57" x14ac:dyDescent="0.2">
      <c r="A19" s="175" t="s">
        <v>81</v>
      </c>
      <c r="B19" s="176"/>
      <c r="C19" s="176"/>
      <c r="D19" s="238"/>
      <c r="E19" s="239" t="s">
        <v>82</v>
      </c>
      <c r="F19" s="240" t="s">
        <v>12</v>
      </c>
      <c r="G19" s="241" t="s">
        <v>83</v>
      </c>
      <c r="H19" s="242"/>
      <c r="I19" s="243" t="s">
        <v>82</v>
      </c>
    </row>
    <row r="20" spans="1:57" x14ac:dyDescent="0.2">
      <c r="A20" s="167" t="s">
        <v>136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0</v>
      </c>
    </row>
    <row r="21" spans="1:57" x14ac:dyDescent="0.2">
      <c r="A21" s="167" t="s">
        <v>137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7" x14ac:dyDescent="0.2">
      <c r="A22" s="167" t="s">
        <v>138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7" x14ac:dyDescent="0.2">
      <c r="A23" s="167" t="s">
        <v>139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 x14ac:dyDescent="0.2">
      <c r="A24" s="167" t="s">
        <v>140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1</v>
      </c>
    </row>
    <row r="25" spans="1:57" x14ac:dyDescent="0.2">
      <c r="A25" s="167" t="s">
        <v>141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1</v>
      </c>
    </row>
    <row r="26" spans="1:57" x14ac:dyDescent="0.2">
      <c r="A26" s="167" t="s">
        <v>142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2</v>
      </c>
    </row>
    <row r="27" spans="1:57" x14ac:dyDescent="0.2">
      <c r="A27" s="167" t="s">
        <v>143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2</v>
      </c>
    </row>
    <row r="28" spans="1:57" ht="13.5" thickBot="1" x14ac:dyDescent="0.25">
      <c r="A28" s="250"/>
      <c r="B28" s="251" t="s">
        <v>84</v>
      </c>
      <c r="C28" s="252"/>
      <c r="D28" s="253"/>
      <c r="E28" s="254"/>
      <c r="F28" s="255"/>
      <c r="G28" s="255"/>
      <c r="H28" s="256">
        <f>SUM(I20:I27)</f>
        <v>0</v>
      </c>
      <c r="I28" s="257"/>
    </row>
    <row r="30" spans="1:57" x14ac:dyDescent="0.2">
      <c r="B30" s="14"/>
      <c r="F30" s="258"/>
      <c r="G30" s="259"/>
      <c r="H30" s="259"/>
      <c r="I30" s="54"/>
    </row>
    <row r="31" spans="1:57" x14ac:dyDescent="0.2">
      <c r="F31" s="258"/>
      <c r="G31" s="259"/>
      <c r="H31" s="259"/>
      <c r="I31" s="54"/>
    </row>
    <row r="32" spans="1:57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  <row r="78" spans="6:9" x14ac:dyDescent="0.2">
      <c r="F78" s="258"/>
      <c r="G78" s="259"/>
      <c r="H78" s="259"/>
      <c r="I78" s="54"/>
    </row>
    <row r="79" spans="6:9" x14ac:dyDescent="0.2">
      <c r="F79" s="258"/>
      <c r="G79" s="259"/>
      <c r="H79" s="259"/>
      <c r="I79" s="5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B18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06 Rek'!H1</f>
        <v>06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06 Rek'!G2</f>
        <v>Drenáže, oprava kanalizace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1044</v>
      </c>
      <c r="C8" s="295" t="s">
        <v>1045</v>
      </c>
      <c r="D8" s="296" t="s">
        <v>181</v>
      </c>
      <c r="E8" s="297">
        <v>16.8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8"/>
      <c r="C9" s="309" t="s">
        <v>1194</v>
      </c>
      <c r="D9" s="310"/>
      <c r="E9" s="311">
        <v>16.8</v>
      </c>
      <c r="F9" s="312"/>
      <c r="G9" s="313"/>
      <c r="H9" s="314"/>
      <c r="I9" s="306"/>
      <c r="J9" s="315"/>
      <c r="K9" s="306"/>
      <c r="M9" s="307" t="s">
        <v>1194</v>
      </c>
      <c r="O9" s="292"/>
    </row>
    <row r="10" spans="1:80" x14ac:dyDescent="0.2">
      <c r="A10" s="293">
        <v>2</v>
      </c>
      <c r="B10" s="294" t="s">
        <v>1046</v>
      </c>
      <c r="C10" s="295" t="s">
        <v>1047</v>
      </c>
      <c r="D10" s="296" t="s">
        <v>181</v>
      </c>
      <c r="E10" s="297">
        <v>193.2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0</v>
      </c>
      <c r="AC10" s="261">
        <v>0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0</v>
      </c>
    </row>
    <row r="11" spans="1:80" x14ac:dyDescent="0.2">
      <c r="A11" s="301"/>
      <c r="B11" s="308"/>
      <c r="C11" s="309" t="s">
        <v>1195</v>
      </c>
      <c r="D11" s="310"/>
      <c r="E11" s="311">
        <v>193.2</v>
      </c>
      <c r="F11" s="312"/>
      <c r="G11" s="313"/>
      <c r="H11" s="314"/>
      <c r="I11" s="306"/>
      <c r="J11" s="315"/>
      <c r="K11" s="306"/>
      <c r="M11" s="307" t="s">
        <v>1195</v>
      </c>
      <c r="O11" s="292"/>
    </row>
    <row r="12" spans="1:80" x14ac:dyDescent="0.2">
      <c r="A12" s="293">
        <v>3</v>
      </c>
      <c r="B12" s="294" t="s">
        <v>1049</v>
      </c>
      <c r="C12" s="295" t="s">
        <v>1050</v>
      </c>
      <c r="D12" s="296" t="s">
        <v>181</v>
      </c>
      <c r="E12" s="297">
        <v>193.2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x14ac:dyDescent="0.2">
      <c r="A13" s="301"/>
      <c r="B13" s="308"/>
      <c r="C13" s="309" t="s">
        <v>1195</v>
      </c>
      <c r="D13" s="310"/>
      <c r="E13" s="311">
        <v>193.2</v>
      </c>
      <c r="F13" s="312"/>
      <c r="G13" s="313"/>
      <c r="H13" s="314"/>
      <c r="I13" s="306"/>
      <c r="J13" s="315"/>
      <c r="K13" s="306"/>
      <c r="M13" s="307" t="s">
        <v>1195</v>
      </c>
      <c r="O13" s="292"/>
    </row>
    <row r="14" spans="1:80" x14ac:dyDescent="0.2">
      <c r="A14" s="293">
        <v>4</v>
      </c>
      <c r="B14" s="294" t="s">
        <v>1051</v>
      </c>
      <c r="C14" s="295" t="s">
        <v>1052</v>
      </c>
      <c r="D14" s="296" t="s">
        <v>191</v>
      </c>
      <c r="E14" s="297">
        <v>420</v>
      </c>
      <c r="F14" s="297">
        <v>0</v>
      </c>
      <c r="G14" s="298">
        <f>E14*F14</f>
        <v>0</v>
      </c>
      <c r="H14" s="299">
        <v>9.8999999999999999E-4</v>
      </c>
      <c r="I14" s="300">
        <f>E14*H14</f>
        <v>0.4158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x14ac:dyDescent="0.2">
      <c r="A15" s="301"/>
      <c r="B15" s="308"/>
      <c r="C15" s="309" t="s">
        <v>1196</v>
      </c>
      <c r="D15" s="310"/>
      <c r="E15" s="311">
        <v>420</v>
      </c>
      <c r="F15" s="312"/>
      <c r="G15" s="313"/>
      <c r="H15" s="314"/>
      <c r="I15" s="306"/>
      <c r="J15" s="315"/>
      <c r="K15" s="306"/>
      <c r="M15" s="307" t="s">
        <v>1196</v>
      </c>
      <c r="O15" s="292"/>
    </row>
    <row r="16" spans="1:80" x14ac:dyDescent="0.2">
      <c r="A16" s="293">
        <v>5</v>
      </c>
      <c r="B16" s="294" t="s">
        <v>1054</v>
      </c>
      <c r="C16" s="295" t="s">
        <v>1055</v>
      </c>
      <c r="D16" s="296" t="s">
        <v>191</v>
      </c>
      <c r="E16" s="297">
        <v>420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 x14ac:dyDescent="0.2">
      <c r="A17" s="301"/>
      <c r="B17" s="308"/>
      <c r="C17" s="309" t="s">
        <v>1196</v>
      </c>
      <c r="D17" s="310"/>
      <c r="E17" s="311">
        <v>420</v>
      </c>
      <c r="F17" s="312"/>
      <c r="G17" s="313"/>
      <c r="H17" s="314"/>
      <c r="I17" s="306"/>
      <c r="J17" s="315"/>
      <c r="K17" s="306"/>
      <c r="M17" s="307" t="s">
        <v>1196</v>
      </c>
      <c r="O17" s="292"/>
    </row>
    <row r="18" spans="1:80" x14ac:dyDescent="0.2">
      <c r="A18" s="293">
        <v>6</v>
      </c>
      <c r="B18" s="294" t="s">
        <v>1056</v>
      </c>
      <c r="C18" s="295" t="s">
        <v>1057</v>
      </c>
      <c r="D18" s="296" t="s">
        <v>181</v>
      </c>
      <c r="E18" s="297">
        <v>193.2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 x14ac:dyDescent="0.2">
      <c r="A19" s="301"/>
      <c r="B19" s="308"/>
      <c r="C19" s="309" t="s">
        <v>1195</v>
      </c>
      <c r="D19" s="310"/>
      <c r="E19" s="311">
        <v>193.2</v>
      </c>
      <c r="F19" s="312"/>
      <c r="G19" s="313"/>
      <c r="H19" s="314"/>
      <c r="I19" s="306"/>
      <c r="J19" s="315"/>
      <c r="K19" s="306"/>
      <c r="M19" s="307" t="s">
        <v>1195</v>
      </c>
      <c r="O19" s="292"/>
    </row>
    <row r="20" spans="1:80" x14ac:dyDescent="0.2">
      <c r="A20" s="293">
        <v>7</v>
      </c>
      <c r="B20" s="294" t="s">
        <v>1058</v>
      </c>
      <c r="C20" s="295" t="s">
        <v>1059</v>
      </c>
      <c r="D20" s="296" t="s">
        <v>181</v>
      </c>
      <c r="E20" s="297">
        <v>193.2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 x14ac:dyDescent="0.2">
      <c r="A21" s="301"/>
      <c r="B21" s="308"/>
      <c r="C21" s="309" t="s">
        <v>1195</v>
      </c>
      <c r="D21" s="310"/>
      <c r="E21" s="311">
        <v>193.2</v>
      </c>
      <c r="F21" s="312"/>
      <c r="G21" s="313"/>
      <c r="H21" s="314"/>
      <c r="I21" s="306"/>
      <c r="J21" s="315"/>
      <c r="K21" s="306"/>
      <c r="M21" s="307" t="s">
        <v>1195</v>
      </c>
      <c r="O21" s="292"/>
    </row>
    <row r="22" spans="1:80" x14ac:dyDescent="0.2">
      <c r="A22" s="293">
        <v>8</v>
      </c>
      <c r="B22" s="294" t="s">
        <v>1060</v>
      </c>
      <c r="C22" s="295" t="s">
        <v>1061</v>
      </c>
      <c r="D22" s="296" t="s">
        <v>181</v>
      </c>
      <c r="E22" s="297">
        <v>42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 x14ac:dyDescent="0.2">
      <c r="A23" s="301"/>
      <c r="B23" s="308"/>
      <c r="C23" s="309" t="s">
        <v>1197</v>
      </c>
      <c r="D23" s="310"/>
      <c r="E23" s="311">
        <v>42</v>
      </c>
      <c r="F23" s="312"/>
      <c r="G23" s="313"/>
      <c r="H23" s="314"/>
      <c r="I23" s="306"/>
      <c r="J23" s="315"/>
      <c r="K23" s="306"/>
      <c r="M23" s="307" t="s">
        <v>1197</v>
      </c>
      <c r="O23" s="292"/>
    </row>
    <row r="24" spans="1:80" x14ac:dyDescent="0.2">
      <c r="A24" s="293">
        <v>9</v>
      </c>
      <c r="B24" s="294" t="s">
        <v>1063</v>
      </c>
      <c r="C24" s="295" t="s">
        <v>1064</v>
      </c>
      <c r="D24" s="296" t="s">
        <v>181</v>
      </c>
      <c r="E24" s="297">
        <v>462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 x14ac:dyDescent="0.2">
      <c r="A25" s="301"/>
      <c r="B25" s="308"/>
      <c r="C25" s="309" t="s">
        <v>1198</v>
      </c>
      <c r="D25" s="310"/>
      <c r="E25" s="311">
        <v>462</v>
      </c>
      <c r="F25" s="312"/>
      <c r="G25" s="313"/>
      <c r="H25" s="314"/>
      <c r="I25" s="306"/>
      <c r="J25" s="315"/>
      <c r="K25" s="306"/>
      <c r="M25" s="307" t="s">
        <v>1198</v>
      </c>
      <c r="O25" s="292"/>
    </row>
    <row r="26" spans="1:80" x14ac:dyDescent="0.2">
      <c r="A26" s="293">
        <v>10</v>
      </c>
      <c r="B26" s="294" t="s">
        <v>1066</v>
      </c>
      <c r="C26" s="295" t="s">
        <v>1067</v>
      </c>
      <c r="D26" s="296" t="s">
        <v>181</v>
      </c>
      <c r="E26" s="297">
        <v>193.2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x14ac:dyDescent="0.2">
      <c r="A27" s="301"/>
      <c r="B27" s="308"/>
      <c r="C27" s="309" t="s">
        <v>1195</v>
      </c>
      <c r="D27" s="310"/>
      <c r="E27" s="311">
        <v>193.2</v>
      </c>
      <c r="F27" s="312"/>
      <c r="G27" s="313"/>
      <c r="H27" s="314"/>
      <c r="I27" s="306"/>
      <c r="J27" s="315"/>
      <c r="K27" s="306"/>
      <c r="M27" s="307" t="s">
        <v>1195</v>
      </c>
      <c r="O27" s="292"/>
    </row>
    <row r="28" spans="1:80" x14ac:dyDescent="0.2">
      <c r="A28" s="293">
        <v>11</v>
      </c>
      <c r="B28" s="294" t="s">
        <v>1068</v>
      </c>
      <c r="C28" s="295" t="s">
        <v>1069</v>
      </c>
      <c r="D28" s="296" t="s">
        <v>181</v>
      </c>
      <c r="E28" s="297">
        <v>42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0</v>
      </c>
      <c r="AC28" s="261">
        <v>0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0</v>
      </c>
    </row>
    <row r="29" spans="1:80" x14ac:dyDescent="0.2">
      <c r="A29" s="301"/>
      <c r="B29" s="308"/>
      <c r="C29" s="309" t="s">
        <v>1197</v>
      </c>
      <c r="D29" s="310"/>
      <c r="E29" s="311">
        <v>42</v>
      </c>
      <c r="F29" s="312"/>
      <c r="G29" s="313"/>
      <c r="H29" s="314"/>
      <c r="I29" s="306"/>
      <c r="J29" s="315"/>
      <c r="K29" s="306"/>
      <c r="M29" s="307" t="s">
        <v>1197</v>
      </c>
      <c r="O29" s="292"/>
    </row>
    <row r="30" spans="1:80" x14ac:dyDescent="0.2">
      <c r="A30" s="293">
        <v>12</v>
      </c>
      <c r="B30" s="294" t="s">
        <v>1070</v>
      </c>
      <c r="C30" s="295" t="s">
        <v>1071</v>
      </c>
      <c r="D30" s="296" t="s">
        <v>181</v>
      </c>
      <c r="E30" s="297">
        <v>193.2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 x14ac:dyDescent="0.2">
      <c r="A31" s="301"/>
      <c r="B31" s="308"/>
      <c r="C31" s="309" t="s">
        <v>1195</v>
      </c>
      <c r="D31" s="310"/>
      <c r="E31" s="311">
        <v>193.2</v>
      </c>
      <c r="F31" s="312"/>
      <c r="G31" s="313"/>
      <c r="H31" s="314"/>
      <c r="I31" s="306"/>
      <c r="J31" s="315"/>
      <c r="K31" s="306"/>
      <c r="M31" s="307" t="s">
        <v>1195</v>
      </c>
      <c r="O31" s="292"/>
    </row>
    <row r="32" spans="1:80" x14ac:dyDescent="0.2">
      <c r="A32" s="293">
        <v>13</v>
      </c>
      <c r="B32" s="294" t="s">
        <v>1073</v>
      </c>
      <c r="C32" s="295" t="s">
        <v>1074</v>
      </c>
      <c r="D32" s="296" t="s">
        <v>181</v>
      </c>
      <c r="E32" s="297">
        <v>151.19999999999999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 x14ac:dyDescent="0.2">
      <c r="A33" s="301"/>
      <c r="B33" s="308"/>
      <c r="C33" s="309" t="s">
        <v>1199</v>
      </c>
      <c r="D33" s="310"/>
      <c r="E33" s="311">
        <v>151.19999999999999</v>
      </c>
      <c r="F33" s="312"/>
      <c r="G33" s="313"/>
      <c r="H33" s="314"/>
      <c r="I33" s="306"/>
      <c r="J33" s="315"/>
      <c r="K33" s="306"/>
      <c r="M33" s="307" t="s">
        <v>1199</v>
      </c>
      <c r="O33" s="292"/>
    </row>
    <row r="34" spans="1:80" x14ac:dyDescent="0.2">
      <c r="A34" s="293">
        <v>14</v>
      </c>
      <c r="B34" s="294" t="s">
        <v>1200</v>
      </c>
      <c r="C34" s="295" t="s">
        <v>1201</v>
      </c>
      <c r="D34" s="296" t="s">
        <v>181</v>
      </c>
      <c r="E34" s="297">
        <v>127.2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0</v>
      </c>
      <c r="AC34" s="261">
        <v>0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0</v>
      </c>
    </row>
    <row r="35" spans="1:80" x14ac:dyDescent="0.2">
      <c r="A35" s="301"/>
      <c r="B35" s="308"/>
      <c r="C35" s="309" t="s">
        <v>1097</v>
      </c>
      <c r="D35" s="310"/>
      <c r="E35" s="311">
        <v>85.2</v>
      </c>
      <c r="F35" s="312"/>
      <c r="G35" s="313"/>
      <c r="H35" s="314"/>
      <c r="I35" s="306"/>
      <c r="J35" s="315"/>
      <c r="K35" s="306"/>
      <c r="M35" s="307" t="s">
        <v>1097</v>
      </c>
      <c r="O35" s="292"/>
    </row>
    <row r="36" spans="1:80" x14ac:dyDescent="0.2">
      <c r="A36" s="301"/>
      <c r="B36" s="308"/>
      <c r="C36" s="309" t="s">
        <v>1197</v>
      </c>
      <c r="D36" s="310"/>
      <c r="E36" s="311">
        <v>42</v>
      </c>
      <c r="F36" s="312"/>
      <c r="G36" s="313"/>
      <c r="H36" s="314"/>
      <c r="I36" s="306"/>
      <c r="J36" s="315"/>
      <c r="K36" s="306"/>
      <c r="M36" s="307" t="s">
        <v>1197</v>
      </c>
      <c r="O36" s="292"/>
    </row>
    <row r="37" spans="1:80" x14ac:dyDescent="0.2">
      <c r="A37" s="293">
        <v>15</v>
      </c>
      <c r="B37" s="294" t="s">
        <v>1075</v>
      </c>
      <c r="C37" s="295" t="s">
        <v>1076</v>
      </c>
      <c r="D37" s="296" t="s">
        <v>191</v>
      </c>
      <c r="E37" s="297">
        <v>84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 x14ac:dyDescent="0.2">
      <c r="A38" s="301"/>
      <c r="B38" s="308"/>
      <c r="C38" s="309" t="s">
        <v>1202</v>
      </c>
      <c r="D38" s="310"/>
      <c r="E38" s="311">
        <v>84</v>
      </c>
      <c r="F38" s="312"/>
      <c r="G38" s="313"/>
      <c r="H38" s="314"/>
      <c r="I38" s="306"/>
      <c r="J38" s="315"/>
      <c r="K38" s="306"/>
      <c r="M38" s="307" t="s">
        <v>1202</v>
      </c>
      <c r="O38" s="292"/>
    </row>
    <row r="39" spans="1:80" x14ac:dyDescent="0.2">
      <c r="A39" s="293">
        <v>16</v>
      </c>
      <c r="B39" s="294" t="s">
        <v>1078</v>
      </c>
      <c r="C39" s="295" t="s">
        <v>1079</v>
      </c>
      <c r="D39" s="296" t="s">
        <v>191</v>
      </c>
      <c r="E39" s="297">
        <v>84</v>
      </c>
      <c r="F39" s="297">
        <v>0</v>
      </c>
      <c r="G39" s="298">
        <f>E39*F39</f>
        <v>0</v>
      </c>
      <c r="H39" s="299">
        <v>2.0000000000000002E-5</v>
      </c>
      <c r="I39" s="300">
        <f>E39*H39</f>
        <v>1.6800000000000001E-3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0</v>
      </c>
      <c r="AC39" s="261">
        <v>0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0</v>
      </c>
    </row>
    <row r="40" spans="1:80" x14ac:dyDescent="0.2">
      <c r="A40" s="301"/>
      <c r="B40" s="302"/>
      <c r="C40" s="303" t="s">
        <v>1080</v>
      </c>
      <c r="D40" s="304"/>
      <c r="E40" s="304"/>
      <c r="F40" s="304"/>
      <c r="G40" s="305"/>
      <c r="I40" s="306"/>
      <c r="K40" s="306"/>
      <c r="L40" s="307" t="s">
        <v>1080</v>
      </c>
      <c r="O40" s="292">
        <v>3</v>
      </c>
    </row>
    <row r="41" spans="1:80" x14ac:dyDescent="0.2">
      <c r="A41" s="301"/>
      <c r="B41" s="308"/>
      <c r="C41" s="309" t="s">
        <v>1202</v>
      </c>
      <c r="D41" s="310"/>
      <c r="E41" s="311">
        <v>84</v>
      </c>
      <c r="F41" s="312"/>
      <c r="G41" s="313"/>
      <c r="H41" s="314"/>
      <c r="I41" s="306"/>
      <c r="J41" s="315"/>
      <c r="K41" s="306"/>
      <c r="M41" s="307" t="s">
        <v>1202</v>
      </c>
      <c r="O41" s="292"/>
    </row>
    <row r="42" spans="1:80" x14ac:dyDescent="0.2">
      <c r="A42" s="293">
        <v>17</v>
      </c>
      <c r="B42" s="294" t="s">
        <v>1081</v>
      </c>
      <c r="C42" s="295" t="s">
        <v>1082</v>
      </c>
      <c r="D42" s="296" t="s">
        <v>181</v>
      </c>
      <c r="E42" s="297">
        <v>42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 x14ac:dyDescent="0.2">
      <c r="A43" s="293">
        <v>18</v>
      </c>
      <c r="B43" s="294" t="s">
        <v>1203</v>
      </c>
      <c r="C43" s="295" t="s">
        <v>1204</v>
      </c>
      <c r="D43" s="296" t="s">
        <v>1205</v>
      </c>
      <c r="E43" s="297">
        <v>279.83999999999997</v>
      </c>
      <c r="F43" s="297">
        <v>0</v>
      </c>
      <c r="G43" s="298">
        <f>E43*F43</f>
        <v>0</v>
      </c>
      <c r="H43" s="299">
        <v>1</v>
      </c>
      <c r="I43" s="300">
        <f>E43*H43</f>
        <v>279.83999999999997</v>
      </c>
      <c r="J43" s="299"/>
      <c r="K43" s="300">
        <f>E43*J43</f>
        <v>0</v>
      </c>
      <c r="O43" s="292">
        <v>2</v>
      </c>
      <c r="AA43" s="261">
        <v>3</v>
      </c>
      <c r="AB43" s="261">
        <v>1</v>
      </c>
      <c r="AC43" s="261">
        <v>583318026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3</v>
      </c>
      <c r="CB43" s="292">
        <v>1</v>
      </c>
    </row>
    <row r="44" spans="1:80" x14ac:dyDescent="0.2">
      <c r="A44" s="301"/>
      <c r="B44" s="308"/>
      <c r="C44" s="309" t="s">
        <v>1206</v>
      </c>
      <c r="D44" s="310"/>
      <c r="E44" s="311">
        <v>187.44</v>
      </c>
      <c r="F44" s="312"/>
      <c r="G44" s="313"/>
      <c r="H44" s="314"/>
      <c r="I44" s="306"/>
      <c r="J44" s="315"/>
      <c r="K44" s="306"/>
      <c r="M44" s="307" t="s">
        <v>1206</v>
      </c>
      <c r="O44" s="292"/>
    </row>
    <row r="45" spans="1:80" x14ac:dyDescent="0.2">
      <c r="A45" s="301"/>
      <c r="B45" s="308"/>
      <c r="C45" s="309" t="s">
        <v>1207</v>
      </c>
      <c r="D45" s="310"/>
      <c r="E45" s="311">
        <v>92.4</v>
      </c>
      <c r="F45" s="312"/>
      <c r="G45" s="313"/>
      <c r="H45" s="314"/>
      <c r="I45" s="306"/>
      <c r="J45" s="315"/>
      <c r="K45" s="306"/>
      <c r="M45" s="307" t="s">
        <v>1207</v>
      </c>
      <c r="O45" s="292"/>
    </row>
    <row r="46" spans="1:80" x14ac:dyDescent="0.2">
      <c r="A46" s="316"/>
      <c r="B46" s="317" t="s">
        <v>101</v>
      </c>
      <c r="C46" s="318" t="s">
        <v>1023</v>
      </c>
      <c r="D46" s="319"/>
      <c r="E46" s="320"/>
      <c r="F46" s="321"/>
      <c r="G46" s="322">
        <f>SUM(G7:G45)</f>
        <v>0</v>
      </c>
      <c r="H46" s="323"/>
      <c r="I46" s="324">
        <f>SUM(I7:I45)</f>
        <v>280.25747999999999</v>
      </c>
      <c r="J46" s="323"/>
      <c r="K46" s="324">
        <f>SUM(K7:K45)</f>
        <v>0</v>
      </c>
      <c r="O46" s="292">
        <v>4</v>
      </c>
      <c r="BA46" s="325">
        <f>SUM(BA7:BA45)</f>
        <v>0</v>
      </c>
      <c r="BB46" s="325">
        <f>SUM(BB7:BB45)</f>
        <v>0</v>
      </c>
      <c r="BC46" s="325">
        <f>SUM(BC7:BC45)</f>
        <v>0</v>
      </c>
      <c r="BD46" s="325">
        <f>SUM(BD7:BD45)</f>
        <v>0</v>
      </c>
      <c r="BE46" s="325">
        <f>SUM(BE7:BE45)</f>
        <v>0</v>
      </c>
    </row>
    <row r="47" spans="1:80" x14ac:dyDescent="0.2">
      <c r="A47" s="282" t="s">
        <v>97</v>
      </c>
      <c r="B47" s="283" t="s">
        <v>674</v>
      </c>
      <c r="C47" s="284" t="s">
        <v>852</v>
      </c>
      <c r="D47" s="285"/>
      <c r="E47" s="286"/>
      <c r="F47" s="286"/>
      <c r="G47" s="287"/>
      <c r="H47" s="288"/>
      <c r="I47" s="289"/>
      <c r="J47" s="290"/>
      <c r="K47" s="291"/>
      <c r="O47" s="292">
        <v>1</v>
      </c>
    </row>
    <row r="48" spans="1:80" x14ac:dyDescent="0.2">
      <c r="A48" s="293">
        <v>19</v>
      </c>
      <c r="B48" s="294" t="s">
        <v>1208</v>
      </c>
      <c r="C48" s="295" t="s">
        <v>1209</v>
      </c>
      <c r="D48" s="296" t="s">
        <v>181</v>
      </c>
      <c r="E48" s="297">
        <v>56.8</v>
      </c>
      <c r="F48" s="297">
        <v>0</v>
      </c>
      <c r="G48" s="298">
        <f>E48*F48</f>
        <v>0</v>
      </c>
      <c r="H48" s="299">
        <v>2.5249999999999999</v>
      </c>
      <c r="I48" s="300">
        <f>E48*H48</f>
        <v>143.41999999999999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 x14ac:dyDescent="0.2">
      <c r="A49" s="301"/>
      <c r="B49" s="302"/>
      <c r="C49" s="303" t="s">
        <v>1210</v>
      </c>
      <c r="D49" s="304"/>
      <c r="E49" s="304"/>
      <c r="F49" s="304"/>
      <c r="G49" s="305"/>
      <c r="I49" s="306"/>
      <c r="K49" s="306"/>
      <c r="L49" s="307" t="s">
        <v>1210</v>
      </c>
      <c r="O49" s="292">
        <v>3</v>
      </c>
    </row>
    <row r="50" spans="1:80" x14ac:dyDescent="0.2">
      <c r="A50" s="301"/>
      <c r="B50" s="308"/>
      <c r="C50" s="309" t="s">
        <v>1040</v>
      </c>
      <c r="D50" s="310"/>
      <c r="E50" s="311">
        <v>56.8</v>
      </c>
      <c r="F50" s="312"/>
      <c r="G50" s="313"/>
      <c r="H50" s="314"/>
      <c r="I50" s="306"/>
      <c r="J50" s="315"/>
      <c r="K50" s="306"/>
      <c r="M50" s="307" t="s">
        <v>1040</v>
      </c>
      <c r="O50" s="292"/>
    </row>
    <row r="51" spans="1:80" x14ac:dyDescent="0.2">
      <c r="A51" s="316"/>
      <c r="B51" s="317" t="s">
        <v>101</v>
      </c>
      <c r="C51" s="318" t="s">
        <v>853</v>
      </c>
      <c r="D51" s="319"/>
      <c r="E51" s="320"/>
      <c r="F51" s="321"/>
      <c r="G51" s="322">
        <f>SUM(G47:G50)</f>
        <v>0</v>
      </c>
      <c r="H51" s="323"/>
      <c r="I51" s="324">
        <f>SUM(I47:I50)</f>
        <v>143.41999999999999</v>
      </c>
      <c r="J51" s="323"/>
      <c r="K51" s="324">
        <f>SUM(K47:K50)</f>
        <v>0</v>
      </c>
      <c r="O51" s="292">
        <v>4</v>
      </c>
      <c r="BA51" s="325">
        <f>SUM(BA47:BA50)</f>
        <v>0</v>
      </c>
      <c r="BB51" s="325">
        <f>SUM(BB47:BB50)</f>
        <v>0</v>
      </c>
      <c r="BC51" s="325">
        <f>SUM(BC47:BC50)</f>
        <v>0</v>
      </c>
      <c r="BD51" s="325">
        <f>SUM(BD47:BD50)</f>
        <v>0</v>
      </c>
      <c r="BE51" s="325">
        <f>SUM(BE47:BE50)</f>
        <v>0</v>
      </c>
    </row>
    <row r="52" spans="1:80" x14ac:dyDescent="0.2">
      <c r="A52" s="282" t="s">
        <v>97</v>
      </c>
      <c r="B52" s="283" t="s">
        <v>391</v>
      </c>
      <c r="C52" s="284" t="s">
        <v>1093</v>
      </c>
      <c r="D52" s="285"/>
      <c r="E52" s="286"/>
      <c r="F52" s="286"/>
      <c r="G52" s="287"/>
      <c r="H52" s="288"/>
      <c r="I52" s="289"/>
      <c r="J52" s="290"/>
      <c r="K52" s="291"/>
      <c r="O52" s="292">
        <v>1</v>
      </c>
    </row>
    <row r="53" spans="1:80" x14ac:dyDescent="0.2">
      <c r="A53" s="293">
        <v>20</v>
      </c>
      <c r="B53" s="294" t="s">
        <v>1211</v>
      </c>
      <c r="C53" s="295" t="s">
        <v>1212</v>
      </c>
      <c r="D53" s="296" t="s">
        <v>181</v>
      </c>
      <c r="E53" s="297">
        <v>10.56</v>
      </c>
      <c r="F53" s="297">
        <v>0</v>
      </c>
      <c r="G53" s="298">
        <f>E53*F53</f>
        <v>0</v>
      </c>
      <c r="H53" s="299">
        <v>1.8907700000000001</v>
      </c>
      <c r="I53" s="300">
        <f>E53*H53</f>
        <v>19.966531200000002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 x14ac:dyDescent="0.2">
      <c r="A54" s="301"/>
      <c r="B54" s="308"/>
      <c r="C54" s="309" t="s">
        <v>1213</v>
      </c>
      <c r="D54" s="310"/>
      <c r="E54" s="311">
        <v>10.56</v>
      </c>
      <c r="F54" s="312"/>
      <c r="G54" s="313"/>
      <c r="H54" s="314"/>
      <c r="I54" s="306"/>
      <c r="J54" s="315"/>
      <c r="K54" s="306"/>
      <c r="M54" s="307" t="s">
        <v>1213</v>
      </c>
      <c r="O54" s="292"/>
    </row>
    <row r="55" spans="1:80" x14ac:dyDescent="0.2">
      <c r="A55" s="316"/>
      <c r="B55" s="317" t="s">
        <v>101</v>
      </c>
      <c r="C55" s="318" t="s">
        <v>1094</v>
      </c>
      <c r="D55" s="319"/>
      <c r="E55" s="320"/>
      <c r="F55" s="321"/>
      <c r="G55" s="322">
        <f>SUM(G52:G54)</f>
        <v>0</v>
      </c>
      <c r="H55" s="323"/>
      <c r="I55" s="324">
        <f>SUM(I52:I54)</f>
        <v>19.966531200000002</v>
      </c>
      <c r="J55" s="323"/>
      <c r="K55" s="324">
        <f>SUM(K52:K54)</f>
        <v>0</v>
      </c>
      <c r="O55" s="292">
        <v>4</v>
      </c>
      <c r="BA55" s="325">
        <f>SUM(BA52:BA54)</f>
        <v>0</v>
      </c>
      <c r="BB55" s="325">
        <f>SUM(BB52:BB54)</f>
        <v>0</v>
      </c>
      <c r="BC55" s="325">
        <f>SUM(BC52:BC54)</f>
        <v>0</v>
      </c>
      <c r="BD55" s="325">
        <f>SUM(BD52:BD54)</f>
        <v>0</v>
      </c>
      <c r="BE55" s="325">
        <f>SUM(BE52:BE54)</f>
        <v>0</v>
      </c>
    </row>
    <row r="56" spans="1:80" x14ac:dyDescent="0.2">
      <c r="A56" s="282" t="s">
        <v>97</v>
      </c>
      <c r="B56" s="283" t="s">
        <v>1214</v>
      </c>
      <c r="C56" s="284" t="s">
        <v>1215</v>
      </c>
      <c r="D56" s="285"/>
      <c r="E56" s="286"/>
      <c r="F56" s="286"/>
      <c r="G56" s="287"/>
      <c r="H56" s="288"/>
      <c r="I56" s="289"/>
      <c r="J56" s="290"/>
      <c r="K56" s="291"/>
      <c r="O56" s="292">
        <v>1</v>
      </c>
    </row>
    <row r="57" spans="1:80" x14ac:dyDescent="0.2">
      <c r="A57" s="293">
        <v>21</v>
      </c>
      <c r="B57" s="294" t="s">
        <v>1217</v>
      </c>
      <c r="C57" s="295" t="s">
        <v>1218</v>
      </c>
      <c r="D57" s="296" t="s">
        <v>191</v>
      </c>
      <c r="E57" s="297">
        <v>738.4</v>
      </c>
      <c r="F57" s="297">
        <v>0</v>
      </c>
      <c r="G57" s="298">
        <f>E57*F57</f>
        <v>0</v>
      </c>
      <c r="H57" s="299">
        <v>4.0000000000000003E-5</v>
      </c>
      <c r="I57" s="300">
        <f>E57*H57</f>
        <v>2.9536000000000003E-2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 x14ac:dyDescent="0.2">
      <c r="A58" s="301"/>
      <c r="B58" s="302"/>
      <c r="C58" s="303"/>
      <c r="D58" s="304"/>
      <c r="E58" s="304"/>
      <c r="F58" s="304"/>
      <c r="G58" s="305"/>
      <c r="I58" s="306"/>
      <c r="K58" s="306"/>
      <c r="L58" s="307"/>
      <c r="O58" s="292">
        <v>3</v>
      </c>
    </row>
    <row r="59" spans="1:80" x14ac:dyDescent="0.2">
      <c r="A59" s="301"/>
      <c r="B59" s="308"/>
      <c r="C59" s="309" t="s">
        <v>1219</v>
      </c>
      <c r="D59" s="310"/>
      <c r="E59" s="311">
        <v>738.4</v>
      </c>
      <c r="F59" s="312"/>
      <c r="G59" s="313"/>
      <c r="H59" s="314"/>
      <c r="I59" s="306"/>
      <c r="J59" s="315"/>
      <c r="K59" s="306"/>
      <c r="M59" s="307" t="s">
        <v>1219</v>
      </c>
      <c r="O59" s="292"/>
    </row>
    <row r="60" spans="1:80" x14ac:dyDescent="0.2">
      <c r="A60" s="293">
        <v>22</v>
      </c>
      <c r="B60" s="294" t="s">
        <v>1220</v>
      </c>
      <c r="C60" s="295" t="s">
        <v>1221</v>
      </c>
      <c r="D60" s="296" t="s">
        <v>389</v>
      </c>
      <c r="E60" s="297">
        <v>17</v>
      </c>
      <c r="F60" s="297">
        <v>0</v>
      </c>
      <c r="G60" s="298">
        <f>E60*F60</f>
        <v>0</v>
      </c>
      <c r="H60" s="299">
        <v>2.52E-2</v>
      </c>
      <c r="I60" s="300">
        <f>E60*H60</f>
        <v>0.4284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7</v>
      </c>
      <c r="AC60" s="261">
        <v>7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7</v>
      </c>
    </row>
    <row r="61" spans="1:80" x14ac:dyDescent="0.2">
      <c r="A61" s="301"/>
      <c r="B61" s="302"/>
      <c r="C61" s="303"/>
      <c r="D61" s="304"/>
      <c r="E61" s="304"/>
      <c r="F61" s="304"/>
      <c r="G61" s="305"/>
      <c r="I61" s="306"/>
      <c r="K61" s="306"/>
      <c r="L61" s="307"/>
      <c r="O61" s="292">
        <v>3</v>
      </c>
    </row>
    <row r="62" spans="1:80" x14ac:dyDescent="0.2">
      <c r="A62" s="293">
        <v>23</v>
      </c>
      <c r="B62" s="294" t="s">
        <v>1222</v>
      </c>
      <c r="C62" s="295" t="s">
        <v>1223</v>
      </c>
      <c r="D62" s="296" t="s">
        <v>244</v>
      </c>
      <c r="E62" s="297">
        <v>284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 x14ac:dyDescent="0.2">
      <c r="A63" s="301"/>
      <c r="B63" s="302"/>
      <c r="C63" s="303"/>
      <c r="D63" s="304"/>
      <c r="E63" s="304"/>
      <c r="F63" s="304"/>
      <c r="G63" s="305"/>
      <c r="I63" s="306"/>
      <c r="K63" s="306"/>
      <c r="L63" s="307"/>
      <c r="O63" s="292">
        <v>3</v>
      </c>
    </row>
    <row r="64" spans="1:80" x14ac:dyDescent="0.2">
      <c r="A64" s="301"/>
      <c r="B64" s="308"/>
      <c r="C64" s="309" t="s">
        <v>1043</v>
      </c>
      <c r="D64" s="310"/>
      <c r="E64" s="311">
        <v>284</v>
      </c>
      <c r="F64" s="312"/>
      <c r="G64" s="313"/>
      <c r="H64" s="314"/>
      <c r="I64" s="306"/>
      <c r="J64" s="315"/>
      <c r="K64" s="306"/>
      <c r="M64" s="307">
        <v>284</v>
      </c>
      <c r="O64" s="292"/>
    </row>
    <row r="65" spans="1:80" x14ac:dyDescent="0.2">
      <c r="A65" s="293">
        <v>24</v>
      </c>
      <c r="B65" s="294" t="s">
        <v>1224</v>
      </c>
      <c r="C65" s="295" t="s">
        <v>1225</v>
      </c>
      <c r="D65" s="296" t="s">
        <v>244</v>
      </c>
      <c r="E65" s="297">
        <v>320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 x14ac:dyDescent="0.2">
      <c r="A66" s="301"/>
      <c r="B66" s="302"/>
      <c r="C66" s="303" t="s">
        <v>1226</v>
      </c>
      <c r="D66" s="304"/>
      <c r="E66" s="304"/>
      <c r="F66" s="304"/>
      <c r="G66" s="305"/>
      <c r="I66" s="306"/>
      <c r="K66" s="306"/>
      <c r="L66" s="307" t="s">
        <v>1226</v>
      </c>
      <c r="O66" s="292">
        <v>3</v>
      </c>
    </row>
    <row r="67" spans="1:80" x14ac:dyDescent="0.2">
      <c r="A67" s="301"/>
      <c r="B67" s="308"/>
      <c r="C67" s="309" t="s">
        <v>1227</v>
      </c>
      <c r="D67" s="310"/>
      <c r="E67" s="311">
        <v>320</v>
      </c>
      <c r="F67" s="312"/>
      <c r="G67" s="313"/>
      <c r="H67" s="314"/>
      <c r="I67" s="306"/>
      <c r="J67" s="315"/>
      <c r="K67" s="306"/>
      <c r="M67" s="307" t="s">
        <v>1227</v>
      </c>
      <c r="O67" s="292"/>
    </row>
    <row r="68" spans="1:80" x14ac:dyDescent="0.2">
      <c r="A68" s="293">
        <v>25</v>
      </c>
      <c r="B68" s="294" t="s">
        <v>1228</v>
      </c>
      <c r="C68" s="295" t="s">
        <v>1229</v>
      </c>
      <c r="D68" s="296" t="s">
        <v>389</v>
      </c>
      <c r="E68" s="297">
        <v>24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 ht="22.5" x14ac:dyDescent="0.2">
      <c r="A69" s="301"/>
      <c r="B69" s="302"/>
      <c r="C69" s="303" t="s">
        <v>1230</v>
      </c>
      <c r="D69" s="304"/>
      <c r="E69" s="304"/>
      <c r="F69" s="304"/>
      <c r="G69" s="305"/>
      <c r="I69" s="306"/>
      <c r="K69" s="306"/>
      <c r="L69" s="307" t="s">
        <v>1230</v>
      </c>
      <c r="O69" s="292">
        <v>3</v>
      </c>
    </row>
    <row r="70" spans="1:80" x14ac:dyDescent="0.2">
      <c r="A70" s="301"/>
      <c r="B70" s="302"/>
      <c r="C70" s="303" t="s">
        <v>1231</v>
      </c>
      <c r="D70" s="304"/>
      <c r="E70" s="304"/>
      <c r="F70" s="304"/>
      <c r="G70" s="305"/>
      <c r="I70" s="306"/>
      <c r="K70" s="306"/>
      <c r="L70" s="307" t="s">
        <v>1231</v>
      </c>
      <c r="O70" s="292">
        <v>3</v>
      </c>
    </row>
    <row r="71" spans="1:80" x14ac:dyDescent="0.2">
      <c r="A71" s="293">
        <v>26</v>
      </c>
      <c r="B71" s="294" t="s">
        <v>1232</v>
      </c>
      <c r="C71" s="295" t="s">
        <v>1233</v>
      </c>
      <c r="D71" s="296" t="s">
        <v>389</v>
      </c>
      <c r="E71" s="297">
        <v>24</v>
      </c>
      <c r="F71" s="297">
        <v>0</v>
      </c>
      <c r="G71" s="298">
        <f>E71*F71</f>
        <v>0</v>
      </c>
      <c r="H71" s="299">
        <v>4.6800000000000001E-3</v>
      </c>
      <c r="I71" s="300">
        <f>E71*H71</f>
        <v>0.11232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 x14ac:dyDescent="0.2">
      <c r="A72" s="301"/>
      <c r="B72" s="302"/>
      <c r="C72" s="303"/>
      <c r="D72" s="304"/>
      <c r="E72" s="304"/>
      <c r="F72" s="304"/>
      <c r="G72" s="305"/>
      <c r="I72" s="306"/>
      <c r="K72" s="306"/>
      <c r="L72" s="307"/>
      <c r="O72" s="292">
        <v>3</v>
      </c>
    </row>
    <row r="73" spans="1:80" x14ac:dyDescent="0.2">
      <c r="A73" s="293">
        <v>27</v>
      </c>
      <c r="B73" s="294" t="s">
        <v>1234</v>
      </c>
      <c r="C73" s="295" t="s">
        <v>1235</v>
      </c>
      <c r="D73" s="296" t="s">
        <v>244</v>
      </c>
      <c r="E73" s="297">
        <v>312.39999999999998</v>
      </c>
      <c r="F73" s="297">
        <v>0</v>
      </c>
      <c r="G73" s="298">
        <f>E73*F73</f>
        <v>0</v>
      </c>
      <c r="H73" s="299">
        <v>5.9999999999999995E-4</v>
      </c>
      <c r="I73" s="300">
        <f>E73*H73</f>
        <v>0.18743999999999997</v>
      </c>
      <c r="J73" s="299"/>
      <c r="K73" s="300">
        <f>E73*J73</f>
        <v>0</v>
      </c>
      <c r="O73" s="292">
        <v>2</v>
      </c>
      <c r="AA73" s="261">
        <v>3</v>
      </c>
      <c r="AB73" s="261">
        <v>1</v>
      </c>
      <c r="AC73" s="261">
        <v>28611234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3</v>
      </c>
      <c r="CB73" s="292">
        <v>1</v>
      </c>
    </row>
    <row r="74" spans="1:80" x14ac:dyDescent="0.2">
      <c r="A74" s="301"/>
      <c r="B74" s="302"/>
      <c r="C74" s="303"/>
      <c r="D74" s="304"/>
      <c r="E74" s="304"/>
      <c r="F74" s="304"/>
      <c r="G74" s="305"/>
      <c r="I74" s="306"/>
      <c r="K74" s="306"/>
      <c r="L74" s="307"/>
      <c r="O74" s="292">
        <v>3</v>
      </c>
    </row>
    <row r="75" spans="1:80" x14ac:dyDescent="0.2">
      <c r="A75" s="301"/>
      <c r="B75" s="308"/>
      <c r="C75" s="309" t="s">
        <v>1236</v>
      </c>
      <c r="D75" s="310"/>
      <c r="E75" s="311">
        <v>312.39999999999998</v>
      </c>
      <c r="F75" s="312"/>
      <c r="G75" s="313"/>
      <c r="H75" s="314"/>
      <c r="I75" s="306"/>
      <c r="J75" s="315"/>
      <c r="K75" s="306"/>
      <c r="M75" s="307" t="s">
        <v>1236</v>
      </c>
      <c r="O75" s="292"/>
    </row>
    <row r="76" spans="1:80" x14ac:dyDescent="0.2">
      <c r="A76" s="293">
        <v>28</v>
      </c>
      <c r="B76" s="294" t="s">
        <v>1237</v>
      </c>
      <c r="C76" s="295" t="s">
        <v>1238</v>
      </c>
      <c r="D76" s="296" t="s">
        <v>389</v>
      </c>
      <c r="E76" s="297">
        <v>12</v>
      </c>
      <c r="F76" s="297">
        <v>0</v>
      </c>
      <c r="G76" s="298">
        <f>E76*F76</f>
        <v>0</v>
      </c>
      <c r="H76" s="299">
        <v>5.0899999999999999E-3</v>
      </c>
      <c r="I76" s="300">
        <f>E76*H76</f>
        <v>6.1079999999999995E-2</v>
      </c>
      <c r="J76" s="299"/>
      <c r="K76" s="300">
        <f>E76*J76</f>
        <v>0</v>
      </c>
      <c r="O76" s="292">
        <v>2</v>
      </c>
      <c r="AA76" s="261">
        <v>3</v>
      </c>
      <c r="AB76" s="261">
        <v>1</v>
      </c>
      <c r="AC76" s="261" t="s">
        <v>1237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3</v>
      </c>
      <c r="CB76" s="292">
        <v>1</v>
      </c>
    </row>
    <row r="77" spans="1:80" x14ac:dyDescent="0.2">
      <c r="A77" s="293">
        <v>29</v>
      </c>
      <c r="B77" s="294" t="s">
        <v>1239</v>
      </c>
      <c r="C77" s="295" t="s">
        <v>1240</v>
      </c>
      <c r="D77" s="296" t="s">
        <v>389</v>
      </c>
      <c r="E77" s="297">
        <v>12</v>
      </c>
      <c r="F77" s="297">
        <v>0</v>
      </c>
      <c r="G77" s="298">
        <f>E77*F77</f>
        <v>0</v>
      </c>
      <c r="H77" s="299">
        <v>4.1000000000000003E-3</v>
      </c>
      <c r="I77" s="300">
        <f>E77*H77</f>
        <v>4.9200000000000008E-2</v>
      </c>
      <c r="J77" s="299"/>
      <c r="K77" s="300">
        <f>E77*J77</f>
        <v>0</v>
      </c>
      <c r="O77" s="292">
        <v>2</v>
      </c>
      <c r="AA77" s="261">
        <v>3</v>
      </c>
      <c r="AB77" s="261">
        <v>1</v>
      </c>
      <c r="AC77" s="261">
        <v>28697104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3</v>
      </c>
      <c r="CB77" s="292">
        <v>1</v>
      </c>
    </row>
    <row r="78" spans="1:80" x14ac:dyDescent="0.2">
      <c r="A78" s="293">
        <v>30</v>
      </c>
      <c r="B78" s="294" t="s">
        <v>1241</v>
      </c>
      <c r="C78" s="295" t="s">
        <v>1242</v>
      </c>
      <c r="D78" s="296" t="s">
        <v>389</v>
      </c>
      <c r="E78" s="297">
        <v>24</v>
      </c>
      <c r="F78" s="297">
        <v>0</v>
      </c>
      <c r="G78" s="298">
        <f>E78*F78</f>
        <v>0</v>
      </c>
      <c r="H78" s="299">
        <v>8.2199999999999999E-3</v>
      </c>
      <c r="I78" s="300">
        <f>E78*H78</f>
        <v>0.19728000000000001</v>
      </c>
      <c r="J78" s="299"/>
      <c r="K78" s="300">
        <f>E78*J78</f>
        <v>0</v>
      </c>
      <c r="O78" s="292">
        <v>2</v>
      </c>
      <c r="AA78" s="261">
        <v>3</v>
      </c>
      <c r="AB78" s="261">
        <v>1</v>
      </c>
      <c r="AC78" s="261">
        <v>286971400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3</v>
      </c>
      <c r="CB78" s="292">
        <v>1</v>
      </c>
    </row>
    <row r="79" spans="1:80" x14ac:dyDescent="0.2">
      <c r="A79" s="301"/>
      <c r="B79" s="308"/>
      <c r="C79" s="309" t="s">
        <v>1243</v>
      </c>
      <c r="D79" s="310"/>
      <c r="E79" s="311">
        <v>24</v>
      </c>
      <c r="F79" s="312"/>
      <c r="G79" s="313"/>
      <c r="H79" s="314"/>
      <c r="I79" s="306"/>
      <c r="J79" s="315"/>
      <c r="K79" s="306"/>
      <c r="M79" s="307">
        <v>24</v>
      </c>
      <c r="O79" s="292"/>
    </row>
    <row r="80" spans="1:80" x14ac:dyDescent="0.2">
      <c r="A80" s="293">
        <v>31</v>
      </c>
      <c r="B80" s="294" t="s">
        <v>1244</v>
      </c>
      <c r="C80" s="295" t="s">
        <v>1245</v>
      </c>
      <c r="D80" s="296" t="s">
        <v>389</v>
      </c>
      <c r="E80" s="297">
        <v>24</v>
      </c>
      <c r="F80" s="297">
        <v>0</v>
      </c>
      <c r="G80" s="298">
        <f>E80*F80</f>
        <v>0</v>
      </c>
      <c r="H80" s="299">
        <v>1.66E-3</v>
      </c>
      <c r="I80" s="300">
        <f>E80*H80</f>
        <v>3.984E-2</v>
      </c>
      <c r="J80" s="299"/>
      <c r="K80" s="300">
        <f>E80*J80</f>
        <v>0</v>
      </c>
      <c r="O80" s="292">
        <v>2</v>
      </c>
      <c r="AA80" s="261">
        <v>3</v>
      </c>
      <c r="AB80" s="261">
        <v>1</v>
      </c>
      <c r="AC80" s="261">
        <v>28697145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3</v>
      </c>
      <c r="CB80" s="292">
        <v>1</v>
      </c>
    </row>
    <row r="81" spans="1:80" x14ac:dyDescent="0.2">
      <c r="A81" s="293">
        <v>32</v>
      </c>
      <c r="B81" s="294" t="s">
        <v>1246</v>
      </c>
      <c r="C81" s="295" t="s">
        <v>1247</v>
      </c>
      <c r="D81" s="296" t="s">
        <v>389</v>
      </c>
      <c r="E81" s="297">
        <v>24</v>
      </c>
      <c r="F81" s="297">
        <v>0</v>
      </c>
      <c r="G81" s="298">
        <f>E81*F81</f>
        <v>0</v>
      </c>
      <c r="H81" s="299">
        <v>4.1599999999999996E-3</v>
      </c>
      <c r="I81" s="300">
        <f>E81*H81</f>
        <v>9.9839999999999984E-2</v>
      </c>
      <c r="J81" s="299"/>
      <c r="K81" s="300">
        <f>E81*J81</f>
        <v>0</v>
      </c>
      <c r="O81" s="292">
        <v>2</v>
      </c>
      <c r="AA81" s="261">
        <v>3</v>
      </c>
      <c r="AB81" s="261">
        <v>1</v>
      </c>
      <c r="AC81" s="261">
        <v>28697147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3</v>
      </c>
      <c r="CB81" s="292">
        <v>1</v>
      </c>
    </row>
    <row r="82" spans="1:80" x14ac:dyDescent="0.2">
      <c r="A82" s="293">
        <v>33</v>
      </c>
      <c r="B82" s="294" t="s">
        <v>1248</v>
      </c>
      <c r="C82" s="295" t="s">
        <v>1249</v>
      </c>
      <c r="D82" s="296" t="s">
        <v>191</v>
      </c>
      <c r="E82" s="297">
        <v>812.24</v>
      </c>
      <c r="F82" s="297">
        <v>0</v>
      </c>
      <c r="G82" s="298">
        <f>E82*F82</f>
        <v>0</v>
      </c>
      <c r="H82" s="299">
        <v>2.9999999999999997E-4</v>
      </c>
      <c r="I82" s="300">
        <f>E82*H82</f>
        <v>0.24367199999999997</v>
      </c>
      <c r="J82" s="299"/>
      <c r="K82" s="300">
        <f>E82*J82</f>
        <v>0</v>
      </c>
      <c r="O82" s="292">
        <v>2</v>
      </c>
      <c r="AA82" s="261">
        <v>3</v>
      </c>
      <c r="AB82" s="261">
        <v>1</v>
      </c>
      <c r="AC82" s="261">
        <v>67390503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3</v>
      </c>
      <c r="CB82" s="292">
        <v>1</v>
      </c>
    </row>
    <row r="83" spans="1:80" x14ac:dyDescent="0.2">
      <c r="A83" s="301"/>
      <c r="B83" s="308"/>
      <c r="C83" s="309" t="s">
        <v>1250</v>
      </c>
      <c r="D83" s="310"/>
      <c r="E83" s="311">
        <v>812.24</v>
      </c>
      <c r="F83" s="312"/>
      <c r="G83" s="313"/>
      <c r="H83" s="314"/>
      <c r="I83" s="306"/>
      <c r="J83" s="315"/>
      <c r="K83" s="306"/>
      <c r="M83" s="307" t="s">
        <v>1250</v>
      </c>
      <c r="O83" s="292"/>
    </row>
    <row r="84" spans="1:80" x14ac:dyDescent="0.2">
      <c r="A84" s="316"/>
      <c r="B84" s="317" t="s">
        <v>101</v>
      </c>
      <c r="C84" s="318" t="s">
        <v>1216</v>
      </c>
      <c r="D84" s="319"/>
      <c r="E84" s="320"/>
      <c r="F84" s="321"/>
      <c r="G84" s="322">
        <f>SUM(G56:G83)</f>
        <v>0</v>
      </c>
      <c r="H84" s="323"/>
      <c r="I84" s="324">
        <f>SUM(I56:I83)</f>
        <v>1.4486079999999999</v>
      </c>
      <c r="J84" s="323"/>
      <c r="K84" s="324">
        <f>SUM(K56:K83)</f>
        <v>0</v>
      </c>
      <c r="O84" s="292">
        <v>4</v>
      </c>
      <c r="BA84" s="325">
        <f>SUM(BA56:BA83)</f>
        <v>0</v>
      </c>
      <c r="BB84" s="325">
        <f>SUM(BB56:BB83)</f>
        <v>0</v>
      </c>
      <c r="BC84" s="325">
        <f>SUM(BC56:BC83)</f>
        <v>0</v>
      </c>
      <c r="BD84" s="325">
        <f>SUM(BD56:BD83)</f>
        <v>0</v>
      </c>
      <c r="BE84" s="325">
        <f>SUM(BE56:BE83)</f>
        <v>0</v>
      </c>
    </row>
    <row r="85" spans="1:80" x14ac:dyDescent="0.2">
      <c r="A85" s="282" t="s">
        <v>97</v>
      </c>
      <c r="B85" s="283" t="s">
        <v>259</v>
      </c>
      <c r="C85" s="284" t="s">
        <v>260</v>
      </c>
      <c r="D85" s="285"/>
      <c r="E85" s="286"/>
      <c r="F85" s="286"/>
      <c r="G85" s="287"/>
      <c r="H85" s="288"/>
      <c r="I85" s="289"/>
      <c r="J85" s="290"/>
      <c r="K85" s="291"/>
      <c r="O85" s="292">
        <v>1</v>
      </c>
    </row>
    <row r="86" spans="1:80" x14ac:dyDescent="0.2">
      <c r="A86" s="293">
        <v>34</v>
      </c>
      <c r="B86" s="294" t="s">
        <v>1251</v>
      </c>
      <c r="C86" s="295" t="s">
        <v>1252</v>
      </c>
      <c r="D86" s="296" t="s">
        <v>244</v>
      </c>
      <c r="E86" s="297">
        <v>100</v>
      </c>
      <c r="F86" s="297">
        <v>0</v>
      </c>
      <c r="G86" s="298">
        <f>E86*F86</f>
        <v>0</v>
      </c>
      <c r="H86" s="299">
        <v>5.9000000000000003E-4</v>
      </c>
      <c r="I86" s="300">
        <f>E86*H86</f>
        <v>5.9000000000000004E-2</v>
      </c>
      <c r="J86" s="299">
        <v>-6.3E-2</v>
      </c>
      <c r="K86" s="300">
        <f>E86*J86</f>
        <v>-6.3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 x14ac:dyDescent="0.2">
      <c r="A87" s="301"/>
      <c r="B87" s="308"/>
      <c r="C87" s="309" t="s">
        <v>1253</v>
      </c>
      <c r="D87" s="310"/>
      <c r="E87" s="311">
        <v>48</v>
      </c>
      <c r="F87" s="312"/>
      <c r="G87" s="313"/>
      <c r="H87" s="314"/>
      <c r="I87" s="306"/>
      <c r="J87" s="315"/>
      <c r="K87" s="306"/>
      <c r="M87" s="307" t="s">
        <v>1253</v>
      </c>
      <c r="O87" s="292"/>
    </row>
    <row r="88" spans="1:80" x14ac:dyDescent="0.2">
      <c r="A88" s="301"/>
      <c r="B88" s="308"/>
      <c r="C88" s="309" t="s">
        <v>1254</v>
      </c>
      <c r="D88" s="310"/>
      <c r="E88" s="311">
        <v>52</v>
      </c>
      <c r="F88" s="312"/>
      <c r="G88" s="313"/>
      <c r="H88" s="314"/>
      <c r="I88" s="306"/>
      <c r="J88" s="315"/>
      <c r="K88" s="306"/>
      <c r="M88" s="307" t="s">
        <v>1254</v>
      </c>
      <c r="O88" s="292"/>
    </row>
    <row r="89" spans="1:80" x14ac:dyDescent="0.2">
      <c r="A89" s="316"/>
      <c r="B89" s="317" t="s">
        <v>101</v>
      </c>
      <c r="C89" s="318" t="s">
        <v>261</v>
      </c>
      <c r="D89" s="319"/>
      <c r="E89" s="320"/>
      <c r="F89" s="321"/>
      <c r="G89" s="322">
        <f>SUM(G85:G88)</f>
        <v>0</v>
      </c>
      <c r="H89" s="323"/>
      <c r="I89" s="324">
        <f>SUM(I85:I88)</f>
        <v>5.9000000000000004E-2</v>
      </c>
      <c r="J89" s="323"/>
      <c r="K89" s="324">
        <f>SUM(K85:K88)</f>
        <v>-6.3</v>
      </c>
      <c r="O89" s="292">
        <v>4</v>
      </c>
      <c r="BA89" s="325">
        <f>SUM(BA85:BA88)</f>
        <v>0</v>
      </c>
      <c r="BB89" s="325">
        <f>SUM(BB85:BB88)</f>
        <v>0</v>
      </c>
      <c r="BC89" s="325">
        <f>SUM(BC85:BC88)</f>
        <v>0</v>
      </c>
      <c r="BD89" s="325">
        <f>SUM(BD85:BD88)</f>
        <v>0</v>
      </c>
      <c r="BE89" s="325">
        <f>SUM(BE85:BE88)</f>
        <v>0</v>
      </c>
    </row>
    <row r="90" spans="1:80" x14ac:dyDescent="0.2">
      <c r="A90" s="282" t="s">
        <v>97</v>
      </c>
      <c r="B90" s="283" t="s">
        <v>280</v>
      </c>
      <c r="C90" s="284" t="s">
        <v>281</v>
      </c>
      <c r="D90" s="285"/>
      <c r="E90" s="286"/>
      <c r="F90" s="286"/>
      <c r="G90" s="287"/>
      <c r="H90" s="288"/>
      <c r="I90" s="289"/>
      <c r="J90" s="290"/>
      <c r="K90" s="291"/>
      <c r="O90" s="292">
        <v>1</v>
      </c>
    </row>
    <row r="91" spans="1:80" x14ac:dyDescent="0.2">
      <c r="A91" s="293">
        <v>35</v>
      </c>
      <c r="B91" s="294" t="s">
        <v>1160</v>
      </c>
      <c r="C91" s="295" t="s">
        <v>1161</v>
      </c>
      <c r="D91" s="296" t="s">
        <v>198</v>
      </c>
      <c r="E91" s="297">
        <v>445.15161920000003</v>
      </c>
      <c r="F91" s="297">
        <v>0</v>
      </c>
      <c r="G91" s="298">
        <f>E91*F91</f>
        <v>0</v>
      </c>
      <c r="H91" s="299">
        <v>0</v>
      </c>
      <c r="I91" s="300">
        <f>E91*H91</f>
        <v>0</v>
      </c>
      <c r="J91" s="299"/>
      <c r="K91" s="300">
        <f>E91*J91</f>
        <v>0</v>
      </c>
      <c r="O91" s="292">
        <v>2</v>
      </c>
      <c r="AA91" s="261">
        <v>7</v>
      </c>
      <c r="AB91" s="261">
        <v>1</v>
      </c>
      <c r="AC91" s="261">
        <v>2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7</v>
      </c>
      <c r="CB91" s="292">
        <v>1</v>
      </c>
    </row>
    <row r="92" spans="1:80" x14ac:dyDescent="0.2">
      <c r="A92" s="316"/>
      <c r="B92" s="317" t="s">
        <v>101</v>
      </c>
      <c r="C92" s="318" t="s">
        <v>282</v>
      </c>
      <c r="D92" s="319"/>
      <c r="E92" s="320"/>
      <c r="F92" s="321"/>
      <c r="G92" s="322">
        <f>SUM(G90:G91)</f>
        <v>0</v>
      </c>
      <c r="H92" s="323"/>
      <c r="I92" s="324">
        <f>SUM(I90:I91)</f>
        <v>0</v>
      </c>
      <c r="J92" s="323"/>
      <c r="K92" s="324">
        <f>SUM(K90:K91)</f>
        <v>0</v>
      </c>
      <c r="O92" s="292">
        <v>4</v>
      </c>
      <c r="BA92" s="325">
        <f>SUM(BA90:BA91)</f>
        <v>0</v>
      </c>
      <c r="BB92" s="325">
        <f>SUM(BB90:BB91)</f>
        <v>0</v>
      </c>
      <c r="BC92" s="325">
        <f>SUM(BC90:BC91)</f>
        <v>0</v>
      </c>
      <c r="BD92" s="325">
        <f>SUM(BD90:BD91)</f>
        <v>0</v>
      </c>
      <c r="BE92" s="325">
        <f>SUM(BE90:BE91)</f>
        <v>0</v>
      </c>
    </row>
    <row r="93" spans="1:80" x14ac:dyDescent="0.2">
      <c r="A93" s="282" t="s">
        <v>97</v>
      </c>
      <c r="B93" s="283" t="s">
        <v>378</v>
      </c>
      <c r="C93" s="284" t="s">
        <v>379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 x14ac:dyDescent="0.2">
      <c r="A94" s="293">
        <v>36</v>
      </c>
      <c r="B94" s="294" t="s">
        <v>1255</v>
      </c>
      <c r="C94" s="295" t="s">
        <v>1256</v>
      </c>
      <c r="D94" s="296" t="s">
        <v>244</v>
      </c>
      <c r="E94" s="297">
        <v>32</v>
      </c>
      <c r="F94" s="297">
        <v>0</v>
      </c>
      <c r="G94" s="298">
        <f>E94*F94</f>
        <v>0</v>
      </c>
      <c r="H94" s="299">
        <v>2.5200000000000001E-3</v>
      </c>
      <c r="I94" s="300">
        <f>E94*H94</f>
        <v>8.0640000000000003E-2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7</v>
      </c>
      <c r="AC94" s="261">
        <v>7</v>
      </c>
      <c r="AZ94" s="261">
        <v>2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7</v>
      </c>
    </row>
    <row r="95" spans="1:80" x14ac:dyDescent="0.2">
      <c r="A95" s="301"/>
      <c r="B95" s="308"/>
      <c r="C95" s="309" t="s">
        <v>1257</v>
      </c>
      <c r="D95" s="310"/>
      <c r="E95" s="311">
        <v>32</v>
      </c>
      <c r="F95" s="312"/>
      <c r="G95" s="313"/>
      <c r="H95" s="314"/>
      <c r="I95" s="306"/>
      <c r="J95" s="315"/>
      <c r="K95" s="306"/>
      <c r="M95" s="307" t="s">
        <v>1257</v>
      </c>
      <c r="O95" s="292"/>
    </row>
    <row r="96" spans="1:80" x14ac:dyDescent="0.2">
      <c r="A96" s="293">
        <v>37</v>
      </c>
      <c r="B96" s="294" t="s">
        <v>1258</v>
      </c>
      <c r="C96" s="295" t="s">
        <v>1259</v>
      </c>
      <c r="D96" s="296" t="s">
        <v>244</v>
      </c>
      <c r="E96" s="297">
        <v>100</v>
      </c>
      <c r="F96" s="297">
        <v>0</v>
      </c>
      <c r="G96" s="298">
        <f>E96*F96</f>
        <v>0</v>
      </c>
      <c r="H96" s="299">
        <v>3.5699999999999998E-3</v>
      </c>
      <c r="I96" s="300">
        <f>E96*H96</f>
        <v>0.35699999999999998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7</v>
      </c>
      <c r="AC96" s="261">
        <v>7</v>
      </c>
      <c r="AZ96" s="261">
        <v>2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7</v>
      </c>
    </row>
    <row r="97" spans="1:80" x14ac:dyDescent="0.2">
      <c r="A97" s="301"/>
      <c r="B97" s="308"/>
      <c r="C97" s="309" t="s">
        <v>1253</v>
      </c>
      <c r="D97" s="310"/>
      <c r="E97" s="311">
        <v>48</v>
      </c>
      <c r="F97" s="312"/>
      <c r="G97" s="313"/>
      <c r="H97" s="314"/>
      <c r="I97" s="306"/>
      <c r="J97" s="315"/>
      <c r="K97" s="306"/>
      <c r="M97" s="307" t="s">
        <v>1253</v>
      </c>
      <c r="O97" s="292"/>
    </row>
    <row r="98" spans="1:80" x14ac:dyDescent="0.2">
      <c r="A98" s="301"/>
      <c r="B98" s="308"/>
      <c r="C98" s="309" t="s">
        <v>1254</v>
      </c>
      <c r="D98" s="310"/>
      <c r="E98" s="311">
        <v>52</v>
      </c>
      <c r="F98" s="312"/>
      <c r="G98" s="313"/>
      <c r="H98" s="314"/>
      <c r="I98" s="306"/>
      <c r="J98" s="315"/>
      <c r="K98" s="306"/>
      <c r="M98" s="307" t="s">
        <v>1254</v>
      </c>
      <c r="O98" s="292"/>
    </row>
    <row r="99" spans="1:80" x14ac:dyDescent="0.2">
      <c r="A99" s="293">
        <v>38</v>
      </c>
      <c r="B99" s="294" t="s">
        <v>1260</v>
      </c>
      <c r="C99" s="295" t="s">
        <v>1261</v>
      </c>
      <c r="D99" s="296" t="s">
        <v>389</v>
      </c>
      <c r="E99" s="297">
        <v>17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-2.5170000000000001E-2</v>
      </c>
      <c r="K99" s="300">
        <f>E99*J99</f>
        <v>-0.42789000000000005</v>
      </c>
      <c r="O99" s="292">
        <v>2</v>
      </c>
      <c r="AA99" s="261">
        <v>1</v>
      </c>
      <c r="AB99" s="261">
        <v>7</v>
      </c>
      <c r="AC99" s="261">
        <v>7</v>
      </c>
      <c r="AZ99" s="261">
        <v>2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7</v>
      </c>
    </row>
    <row r="100" spans="1:80" x14ac:dyDescent="0.2">
      <c r="A100" s="301"/>
      <c r="B100" s="308"/>
      <c r="C100" s="309" t="s">
        <v>1262</v>
      </c>
      <c r="D100" s="310"/>
      <c r="E100" s="311">
        <v>17</v>
      </c>
      <c r="F100" s="312"/>
      <c r="G100" s="313"/>
      <c r="H100" s="314"/>
      <c r="I100" s="306"/>
      <c r="J100" s="315"/>
      <c r="K100" s="306"/>
      <c r="M100" s="307">
        <v>17</v>
      </c>
      <c r="O100" s="292"/>
    </row>
    <row r="101" spans="1:80" x14ac:dyDescent="0.2">
      <c r="A101" s="293">
        <v>39</v>
      </c>
      <c r="B101" s="294" t="s">
        <v>1263</v>
      </c>
      <c r="C101" s="295" t="s">
        <v>1264</v>
      </c>
      <c r="D101" s="296" t="s">
        <v>12</v>
      </c>
      <c r="E101" s="297"/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/>
      <c r="K101" s="300">
        <f>E101*J101</f>
        <v>0</v>
      </c>
      <c r="O101" s="292">
        <v>2</v>
      </c>
      <c r="AA101" s="261">
        <v>7</v>
      </c>
      <c r="AB101" s="261">
        <v>1002</v>
      </c>
      <c r="AC101" s="261">
        <v>5</v>
      </c>
      <c r="AZ101" s="261">
        <v>2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7</v>
      </c>
      <c r="CB101" s="292">
        <v>1002</v>
      </c>
    </row>
    <row r="102" spans="1:80" x14ac:dyDescent="0.2">
      <c r="A102" s="316"/>
      <c r="B102" s="317" t="s">
        <v>101</v>
      </c>
      <c r="C102" s="318" t="s">
        <v>380</v>
      </c>
      <c r="D102" s="319"/>
      <c r="E102" s="320"/>
      <c r="F102" s="321"/>
      <c r="G102" s="322">
        <f>SUM(G93:G101)</f>
        <v>0</v>
      </c>
      <c r="H102" s="323"/>
      <c r="I102" s="324">
        <f>SUM(I93:I101)</f>
        <v>0.43763999999999997</v>
      </c>
      <c r="J102" s="323"/>
      <c r="K102" s="324">
        <f>SUM(K93:K101)</f>
        <v>-0.42789000000000005</v>
      </c>
      <c r="O102" s="292">
        <v>4</v>
      </c>
      <c r="BA102" s="325">
        <f>SUM(BA93:BA101)</f>
        <v>0</v>
      </c>
      <c r="BB102" s="325">
        <f>SUM(BB93:BB101)</f>
        <v>0</v>
      </c>
      <c r="BC102" s="325">
        <f>SUM(BC93:BC101)</f>
        <v>0</v>
      </c>
      <c r="BD102" s="325">
        <f>SUM(BD93:BD101)</f>
        <v>0</v>
      </c>
      <c r="BE102" s="325">
        <f>SUM(BE93:BE101)</f>
        <v>0</v>
      </c>
    </row>
    <row r="103" spans="1:80" x14ac:dyDescent="0.2">
      <c r="A103" s="282" t="s">
        <v>97</v>
      </c>
      <c r="B103" s="283" t="s">
        <v>823</v>
      </c>
      <c r="C103" s="284" t="s">
        <v>824</v>
      </c>
      <c r="D103" s="285"/>
      <c r="E103" s="286"/>
      <c r="F103" s="286"/>
      <c r="G103" s="287"/>
      <c r="H103" s="288"/>
      <c r="I103" s="289"/>
      <c r="J103" s="290"/>
      <c r="K103" s="291"/>
      <c r="O103" s="292">
        <v>1</v>
      </c>
    </row>
    <row r="104" spans="1:80" x14ac:dyDescent="0.2">
      <c r="A104" s="293">
        <v>40</v>
      </c>
      <c r="B104" s="294" t="s">
        <v>835</v>
      </c>
      <c r="C104" s="295" t="s">
        <v>836</v>
      </c>
      <c r="D104" s="296" t="s">
        <v>198</v>
      </c>
      <c r="E104" s="297">
        <v>6.7278900000000004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/>
      <c r="K104" s="300">
        <f>E104*J104</f>
        <v>0</v>
      </c>
      <c r="O104" s="292">
        <v>2</v>
      </c>
      <c r="AA104" s="261">
        <v>8</v>
      </c>
      <c r="AB104" s="261">
        <v>1</v>
      </c>
      <c r="AC104" s="261">
        <v>3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8</v>
      </c>
      <c r="CB104" s="292">
        <v>1</v>
      </c>
    </row>
    <row r="105" spans="1:80" x14ac:dyDescent="0.2">
      <c r="A105" s="293">
        <v>41</v>
      </c>
      <c r="B105" s="294" t="s">
        <v>839</v>
      </c>
      <c r="C105" s="295" t="s">
        <v>840</v>
      </c>
      <c r="D105" s="296" t="s">
        <v>198</v>
      </c>
      <c r="E105" s="297">
        <v>6.7278900000000004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8</v>
      </c>
      <c r="AB105" s="261">
        <v>1</v>
      </c>
      <c r="AC105" s="261">
        <v>3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8</v>
      </c>
      <c r="CB105" s="292">
        <v>1</v>
      </c>
    </row>
    <row r="106" spans="1:80" x14ac:dyDescent="0.2">
      <c r="A106" s="293">
        <v>42</v>
      </c>
      <c r="B106" s="294" t="s">
        <v>841</v>
      </c>
      <c r="C106" s="295" t="s">
        <v>842</v>
      </c>
      <c r="D106" s="296" t="s">
        <v>198</v>
      </c>
      <c r="E106" s="297">
        <v>127.82991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/>
      <c r="K106" s="300">
        <f>E106*J106</f>
        <v>0</v>
      </c>
      <c r="O106" s="292">
        <v>2</v>
      </c>
      <c r="AA106" s="261">
        <v>8</v>
      </c>
      <c r="AB106" s="261">
        <v>1</v>
      </c>
      <c r="AC106" s="261">
        <v>3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8</v>
      </c>
      <c r="CB106" s="292">
        <v>1</v>
      </c>
    </row>
    <row r="107" spans="1:80" x14ac:dyDescent="0.2">
      <c r="A107" s="293">
        <v>43</v>
      </c>
      <c r="B107" s="294" t="s">
        <v>843</v>
      </c>
      <c r="C107" s="295" t="s">
        <v>844</v>
      </c>
      <c r="D107" s="296" t="s">
        <v>198</v>
      </c>
      <c r="E107" s="297">
        <v>6.7278900000000004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8</v>
      </c>
      <c r="AB107" s="261">
        <v>1</v>
      </c>
      <c r="AC107" s="261">
        <v>3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8</v>
      </c>
      <c r="CB107" s="292">
        <v>1</v>
      </c>
    </row>
    <row r="108" spans="1:80" x14ac:dyDescent="0.2">
      <c r="A108" s="293">
        <v>44</v>
      </c>
      <c r="B108" s="294" t="s">
        <v>845</v>
      </c>
      <c r="C108" s="295" t="s">
        <v>846</v>
      </c>
      <c r="D108" s="296" t="s">
        <v>198</v>
      </c>
      <c r="E108" s="297">
        <v>40.367339999999999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/>
      <c r="K108" s="300">
        <f>E108*J108</f>
        <v>0</v>
      </c>
      <c r="O108" s="292">
        <v>2</v>
      </c>
      <c r="AA108" s="261">
        <v>8</v>
      </c>
      <c r="AB108" s="261">
        <v>1</v>
      </c>
      <c r="AC108" s="261">
        <v>3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8</v>
      </c>
      <c r="CB108" s="292">
        <v>1</v>
      </c>
    </row>
    <row r="109" spans="1:80" x14ac:dyDescent="0.2">
      <c r="A109" s="293">
        <v>45</v>
      </c>
      <c r="B109" s="294" t="s">
        <v>1265</v>
      </c>
      <c r="C109" s="295" t="s">
        <v>1266</v>
      </c>
      <c r="D109" s="296" t="s">
        <v>198</v>
      </c>
      <c r="E109" s="297">
        <v>6.7278900000000004</v>
      </c>
      <c r="F109" s="297">
        <v>0</v>
      </c>
      <c r="G109" s="298">
        <f>E109*F109</f>
        <v>0</v>
      </c>
      <c r="H109" s="299">
        <v>0</v>
      </c>
      <c r="I109" s="300">
        <f>E109*H109</f>
        <v>0</v>
      </c>
      <c r="J109" s="299"/>
      <c r="K109" s="300">
        <f>E109*J109</f>
        <v>0</v>
      </c>
      <c r="O109" s="292">
        <v>2</v>
      </c>
      <c r="AA109" s="261">
        <v>8</v>
      </c>
      <c r="AB109" s="261">
        <v>0</v>
      </c>
      <c r="AC109" s="261">
        <v>3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8</v>
      </c>
      <c r="CB109" s="292">
        <v>0</v>
      </c>
    </row>
    <row r="110" spans="1:80" x14ac:dyDescent="0.2">
      <c r="A110" s="293">
        <v>46</v>
      </c>
      <c r="B110" s="294" t="s">
        <v>847</v>
      </c>
      <c r="C110" s="295" t="s">
        <v>848</v>
      </c>
      <c r="D110" s="296" t="s">
        <v>198</v>
      </c>
      <c r="E110" s="297">
        <v>6.7278900000000004</v>
      </c>
      <c r="F110" s="297">
        <v>0</v>
      </c>
      <c r="G110" s="298">
        <f>E110*F110</f>
        <v>0</v>
      </c>
      <c r="H110" s="299">
        <v>0</v>
      </c>
      <c r="I110" s="300">
        <f>E110*H110</f>
        <v>0</v>
      </c>
      <c r="J110" s="299"/>
      <c r="K110" s="300">
        <f>E110*J110</f>
        <v>0</v>
      </c>
      <c r="O110" s="292">
        <v>2</v>
      </c>
      <c r="AA110" s="261">
        <v>8</v>
      </c>
      <c r="AB110" s="261">
        <v>0</v>
      </c>
      <c r="AC110" s="261">
        <v>3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8</v>
      </c>
      <c r="CB110" s="292">
        <v>0</v>
      </c>
    </row>
    <row r="111" spans="1:80" x14ac:dyDescent="0.2">
      <c r="A111" s="293">
        <v>47</v>
      </c>
      <c r="B111" s="294" t="s">
        <v>833</v>
      </c>
      <c r="C111" s="295" t="s">
        <v>834</v>
      </c>
      <c r="D111" s="296" t="s">
        <v>198</v>
      </c>
      <c r="E111" s="297">
        <v>6.7278900000000004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/>
      <c r="K111" s="300">
        <f>E111*J111</f>
        <v>0</v>
      </c>
      <c r="O111" s="292">
        <v>2</v>
      </c>
      <c r="AA111" s="261">
        <v>8</v>
      </c>
      <c r="AB111" s="261">
        <v>0</v>
      </c>
      <c r="AC111" s="261">
        <v>3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8</v>
      </c>
      <c r="CB111" s="292">
        <v>0</v>
      </c>
    </row>
    <row r="112" spans="1:80" x14ac:dyDescent="0.2">
      <c r="A112" s="316"/>
      <c r="B112" s="317" t="s">
        <v>101</v>
      </c>
      <c r="C112" s="318" t="s">
        <v>825</v>
      </c>
      <c r="D112" s="319"/>
      <c r="E112" s="320"/>
      <c r="F112" s="321"/>
      <c r="G112" s="322">
        <f>SUM(G103:G111)</f>
        <v>0</v>
      </c>
      <c r="H112" s="323"/>
      <c r="I112" s="324">
        <f>SUM(I103:I111)</f>
        <v>0</v>
      </c>
      <c r="J112" s="323"/>
      <c r="K112" s="324">
        <f>SUM(K103:K111)</f>
        <v>0</v>
      </c>
      <c r="O112" s="292">
        <v>4</v>
      </c>
      <c r="BA112" s="325">
        <f>SUM(BA103:BA111)</f>
        <v>0</v>
      </c>
      <c r="BB112" s="325">
        <f>SUM(BB103:BB111)</f>
        <v>0</v>
      </c>
      <c r="BC112" s="325">
        <f>SUM(BC103:BC111)</f>
        <v>0</v>
      </c>
      <c r="BD112" s="325">
        <f>SUM(BD103:BD111)</f>
        <v>0</v>
      </c>
      <c r="BE112" s="325">
        <f>SUM(BE103:BE111)</f>
        <v>0</v>
      </c>
    </row>
    <row r="113" spans="5:5" x14ac:dyDescent="0.2">
      <c r="E113" s="261"/>
    </row>
    <row r="114" spans="5:5" x14ac:dyDescent="0.2">
      <c r="E114" s="261"/>
    </row>
    <row r="115" spans="5:5" x14ac:dyDescent="0.2">
      <c r="E115" s="261"/>
    </row>
    <row r="116" spans="5:5" x14ac:dyDescent="0.2">
      <c r="E116" s="261"/>
    </row>
    <row r="117" spans="5:5" x14ac:dyDescent="0.2">
      <c r="E117" s="261"/>
    </row>
    <row r="118" spans="5:5" x14ac:dyDescent="0.2">
      <c r="E118" s="261"/>
    </row>
    <row r="119" spans="5:5" x14ac:dyDescent="0.2">
      <c r="E119" s="261"/>
    </row>
    <row r="120" spans="5:5" x14ac:dyDescent="0.2">
      <c r="E120" s="261"/>
    </row>
    <row r="121" spans="5:5" x14ac:dyDescent="0.2">
      <c r="E121" s="261"/>
    </row>
    <row r="122" spans="5:5" x14ac:dyDescent="0.2">
      <c r="E122" s="261"/>
    </row>
    <row r="123" spans="5:5" x14ac:dyDescent="0.2">
      <c r="E123" s="261"/>
    </row>
    <row r="124" spans="5:5" x14ac:dyDescent="0.2">
      <c r="E124" s="261"/>
    </row>
    <row r="125" spans="5:5" x14ac:dyDescent="0.2">
      <c r="E125" s="261"/>
    </row>
    <row r="126" spans="5:5" x14ac:dyDescent="0.2">
      <c r="E126" s="261"/>
    </row>
    <row r="127" spans="5:5" x14ac:dyDescent="0.2">
      <c r="E127" s="261"/>
    </row>
    <row r="128" spans="5:5" x14ac:dyDescent="0.2">
      <c r="E128" s="261"/>
    </row>
    <row r="129" spans="1:7" x14ac:dyDescent="0.2">
      <c r="E129" s="261"/>
    </row>
    <row r="130" spans="1:7" x14ac:dyDescent="0.2">
      <c r="E130" s="261"/>
    </row>
    <row r="131" spans="1:7" x14ac:dyDescent="0.2">
      <c r="E131" s="261"/>
    </row>
    <row r="132" spans="1:7" x14ac:dyDescent="0.2">
      <c r="E132" s="261"/>
    </row>
    <row r="133" spans="1:7" x14ac:dyDescent="0.2">
      <c r="E133" s="261"/>
    </row>
    <row r="134" spans="1:7" x14ac:dyDescent="0.2">
      <c r="E134" s="261"/>
    </row>
    <row r="135" spans="1:7" x14ac:dyDescent="0.2">
      <c r="E135" s="261"/>
    </row>
    <row r="136" spans="1:7" x14ac:dyDescent="0.2">
      <c r="A136" s="315"/>
      <c r="B136" s="315"/>
      <c r="C136" s="315"/>
      <c r="D136" s="315"/>
      <c r="E136" s="315"/>
      <c r="F136" s="315"/>
      <c r="G136" s="315"/>
    </row>
    <row r="137" spans="1:7" x14ac:dyDescent="0.2">
      <c r="A137" s="315"/>
      <c r="B137" s="315"/>
      <c r="C137" s="315"/>
      <c r="D137" s="315"/>
      <c r="E137" s="315"/>
      <c r="F137" s="315"/>
      <c r="G137" s="315"/>
    </row>
    <row r="138" spans="1:7" x14ac:dyDescent="0.2">
      <c r="A138" s="315"/>
      <c r="B138" s="315"/>
      <c r="C138" s="315"/>
      <c r="D138" s="315"/>
      <c r="E138" s="315"/>
      <c r="F138" s="315"/>
      <c r="G138" s="315"/>
    </row>
    <row r="139" spans="1:7" x14ac:dyDescent="0.2">
      <c r="A139" s="315"/>
      <c r="B139" s="315"/>
      <c r="C139" s="315"/>
      <c r="D139" s="315"/>
      <c r="E139" s="315"/>
      <c r="F139" s="315"/>
      <c r="G139" s="315"/>
    </row>
    <row r="140" spans="1:7" x14ac:dyDescent="0.2">
      <c r="E140" s="261"/>
    </row>
    <row r="141" spans="1:7" x14ac:dyDescent="0.2">
      <c r="E141" s="261"/>
    </row>
    <row r="142" spans="1:7" x14ac:dyDescent="0.2">
      <c r="E142" s="261"/>
    </row>
    <row r="143" spans="1:7" x14ac:dyDescent="0.2">
      <c r="E143" s="261"/>
    </row>
    <row r="144" spans="1:7" x14ac:dyDescent="0.2">
      <c r="E144" s="261"/>
    </row>
    <row r="145" spans="5:5" x14ac:dyDescent="0.2">
      <c r="E145" s="261"/>
    </row>
    <row r="146" spans="5:5" x14ac:dyDescent="0.2">
      <c r="E146" s="261"/>
    </row>
    <row r="147" spans="5:5" x14ac:dyDescent="0.2">
      <c r="E147" s="261"/>
    </row>
    <row r="148" spans="5:5" x14ac:dyDescent="0.2">
      <c r="E148" s="261"/>
    </row>
    <row r="149" spans="5:5" x14ac:dyDescent="0.2">
      <c r="E149" s="261"/>
    </row>
    <row r="150" spans="5:5" x14ac:dyDescent="0.2">
      <c r="E150" s="261"/>
    </row>
    <row r="151" spans="5:5" x14ac:dyDescent="0.2">
      <c r="E151" s="261"/>
    </row>
    <row r="152" spans="5:5" x14ac:dyDescent="0.2">
      <c r="E152" s="261"/>
    </row>
    <row r="153" spans="5:5" x14ac:dyDescent="0.2">
      <c r="E153" s="261"/>
    </row>
    <row r="154" spans="5:5" x14ac:dyDescent="0.2">
      <c r="E154" s="261"/>
    </row>
    <row r="155" spans="5:5" x14ac:dyDescent="0.2">
      <c r="E155" s="261"/>
    </row>
    <row r="156" spans="5:5" x14ac:dyDescent="0.2">
      <c r="E156" s="261"/>
    </row>
    <row r="157" spans="5:5" x14ac:dyDescent="0.2">
      <c r="E157" s="261"/>
    </row>
    <row r="158" spans="5:5" x14ac:dyDescent="0.2">
      <c r="E158" s="261"/>
    </row>
    <row r="159" spans="5:5" x14ac:dyDescent="0.2">
      <c r="E159" s="261"/>
    </row>
    <row r="160" spans="5:5" x14ac:dyDescent="0.2">
      <c r="E160" s="261"/>
    </row>
    <row r="161" spans="1:7" x14ac:dyDescent="0.2">
      <c r="E161" s="261"/>
    </row>
    <row r="162" spans="1:7" x14ac:dyDescent="0.2">
      <c r="E162" s="261"/>
    </row>
    <row r="163" spans="1:7" x14ac:dyDescent="0.2">
      <c r="E163" s="261"/>
    </row>
    <row r="164" spans="1:7" x14ac:dyDescent="0.2">
      <c r="E164" s="261"/>
    </row>
    <row r="165" spans="1:7" x14ac:dyDescent="0.2">
      <c r="E165" s="261"/>
    </row>
    <row r="166" spans="1:7" x14ac:dyDescent="0.2">
      <c r="E166" s="261"/>
    </row>
    <row r="167" spans="1:7" x14ac:dyDescent="0.2">
      <c r="E167" s="261"/>
    </row>
    <row r="168" spans="1:7" x14ac:dyDescent="0.2">
      <c r="E168" s="261"/>
    </row>
    <row r="169" spans="1:7" x14ac:dyDescent="0.2">
      <c r="E169" s="261"/>
    </row>
    <row r="170" spans="1:7" x14ac:dyDescent="0.2">
      <c r="E170" s="261"/>
    </row>
    <row r="171" spans="1:7" x14ac:dyDescent="0.2">
      <c r="A171" s="326"/>
      <c r="B171" s="326"/>
    </row>
    <row r="172" spans="1:7" x14ac:dyDescent="0.2">
      <c r="A172" s="315"/>
      <c r="B172" s="315"/>
      <c r="C172" s="327"/>
      <c r="D172" s="327"/>
      <c r="E172" s="328"/>
      <c r="F172" s="327"/>
      <c r="G172" s="329"/>
    </row>
    <row r="173" spans="1:7" x14ac:dyDescent="0.2">
      <c r="A173" s="330"/>
      <c r="B173" s="330"/>
      <c r="C173" s="315"/>
      <c r="D173" s="315"/>
      <c r="E173" s="331"/>
      <c r="F173" s="315"/>
      <c r="G173" s="315"/>
    </row>
    <row r="174" spans="1:7" x14ac:dyDescent="0.2">
      <c r="A174" s="315"/>
      <c r="B174" s="315"/>
      <c r="C174" s="315"/>
      <c r="D174" s="315"/>
      <c r="E174" s="331"/>
      <c r="F174" s="315"/>
      <c r="G174" s="315"/>
    </row>
    <row r="175" spans="1:7" x14ac:dyDescent="0.2">
      <c r="A175" s="315"/>
      <c r="B175" s="315"/>
      <c r="C175" s="315"/>
      <c r="D175" s="315"/>
      <c r="E175" s="331"/>
      <c r="F175" s="315"/>
      <c r="G175" s="315"/>
    </row>
    <row r="176" spans="1:7" x14ac:dyDescent="0.2">
      <c r="A176" s="315"/>
      <c r="B176" s="315"/>
      <c r="C176" s="315"/>
      <c r="D176" s="315"/>
      <c r="E176" s="331"/>
      <c r="F176" s="315"/>
      <c r="G176" s="315"/>
    </row>
    <row r="177" spans="1:7" x14ac:dyDescent="0.2">
      <c r="A177" s="315"/>
      <c r="B177" s="315"/>
      <c r="C177" s="315"/>
      <c r="D177" s="315"/>
      <c r="E177" s="331"/>
      <c r="F177" s="315"/>
      <c r="G177" s="315"/>
    </row>
    <row r="178" spans="1:7" x14ac:dyDescent="0.2">
      <c r="A178" s="315"/>
      <c r="B178" s="315"/>
      <c r="C178" s="315"/>
      <c r="D178" s="315"/>
      <c r="E178" s="331"/>
      <c r="F178" s="315"/>
      <c r="G178" s="315"/>
    </row>
    <row r="179" spans="1:7" x14ac:dyDescent="0.2">
      <c r="A179" s="315"/>
      <c r="B179" s="315"/>
      <c r="C179" s="315"/>
      <c r="D179" s="315"/>
      <c r="E179" s="331"/>
      <c r="F179" s="315"/>
      <c r="G179" s="315"/>
    </row>
    <row r="180" spans="1:7" x14ac:dyDescent="0.2">
      <c r="A180" s="315"/>
      <c r="B180" s="315"/>
      <c r="C180" s="315"/>
      <c r="D180" s="315"/>
      <c r="E180" s="331"/>
      <c r="F180" s="315"/>
      <c r="G180" s="315"/>
    </row>
    <row r="181" spans="1:7" x14ac:dyDescent="0.2">
      <c r="A181" s="315"/>
      <c r="B181" s="315"/>
      <c r="C181" s="315"/>
      <c r="D181" s="315"/>
      <c r="E181" s="331"/>
      <c r="F181" s="315"/>
      <c r="G181" s="315"/>
    </row>
    <row r="182" spans="1:7" x14ac:dyDescent="0.2">
      <c r="A182" s="315"/>
      <c r="B182" s="315"/>
      <c r="C182" s="315"/>
      <c r="D182" s="315"/>
      <c r="E182" s="331"/>
      <c r="F182" s="315"/>
      <c r="G182" s="315"/>
    </row>
    <row r="183" spans="1:7" x14ac:dyDescent="0.2">
      <c r="A183" s="315"/>
      <c r="B183" s="315"/>
      <c r="C183" s="315"/>
      <c r="D183" s="315"/>
      <c r="E183" s="331"/>
      <c r="F183" s="315"/>
      <c r="G183" s="315"/>
    </row>
    <row r="184" spans="1:7" x14ac:dyDescent="0.2">
      <c r="A184" s="315"/>
      <c r="B184" s="315"/>
      <c r="C184" s="315"/>
      <c r="D184" s="315"/>
      <c r="E184" s="331"/>
      <c r="F184" s="315"/>
      <c r="G184" s="315"/>
    </row>
    <row r="185" spans="1:7" x14ac:dyDescent="0.2">
      <c r="A185" s="315"/>
      <c r="B185" s="315"/>
      <c r="C185" s="315"/>
      <c r="D185" s="315"/>
      <c r="E185" s="331"/>
      <c r="F185" s="315"/>
      <c r="G185" s="315"/>
    </row>
  </sheetData>
  <mergeCells count="47">
    <mergeCell ref="C95:D95"/>
    <mergeCell ref="C97:D97"/>
    <mergeCell ref="C98:D98"/>
    <mergeCell ref="C100:D100"/>
    <mergeCell ref="C75:D75"/>
    <mergeCell ref="C79:D79"/>
    <mergeCell ref="C83:D83"/>
    <mergeCell ref="C87:D87"/>
    <mergeCell ref="C88:D88"/>
    <mergeCell ref="C66:G66"/>
    <mergeCell ref="C67:D67"/>
    <mergeCell ref="C69:G69"/>
    <mergeCell ref="C70:G70"/>
    <mergeCell ref="C72:G72"/>
    <mergeCell ref="C74:G74"/>
    <mergeCell ref="C54:D54"/>
    <mergeCell ref="C58:G58"/>
    <mergeCell ref="C59:D59"/>
    <mergeCell ref="C61:G61"/>
    <mergeCell ref="C63:G63"/>
    <mergeCell ref="C64:D64"/>
    <mergeCell ref="C40:G40"/>
    <mergeCell ref="C41:D41"/>
    <mergeCell ref="C44:D44"/>
    <mergeCell ref="C45:D45"/>
    <mergeCell ref="C49:G49"/>
    <mergeCell ref="C50:D50"/>
    <mergeCell ref="C29:D29"/>
    <mergeCell ref="C31:D31"/>
    <mergeCell ref="C33:D33"/>
    <mergeCell ref="C35:D35"/>
    <mergeCell ref="C36:D36"/>
    <mergeCell ref="C38:D38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109</v>
      </c>
      <c r="D2" s="105" t="s">
        <v>110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01 Rek'!E8</f>
        <v>0</v>
      </c>
      <c r="D15" s="160" t="str">
        <f>'1 01 Rek'!A13</f>
        <v>Ztížené výrobní podmínky</v>
      </c>
      <c r="E15" s="161"/>
      <c r="F15" s="162"/>
      <c r="G15" s="159">
        <f>'1 01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01 Rek'!F8</f>
        <v>0</v>
      </c>
      <c r="D16" s="109" t="str">
        <f>'1 01 Rek'!A14</f>
        <v>Oborová přirážka</v>
      </c>
      <c r="E16" s="163"/>
      <c r="F16" s="164"/>
      <c r="G16" s="159">
        <f>'1 01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01 Rek'!H8</f>
        <v>0</v>
      </c>
      <c r="D17" s="109" t="str">
        <f>'1 01 Rek'!A15</f>
        <v>Přesun stavebních kapacit</v>
      </c>
      <c r="E17" s="163"/>
      <c r="F17" s="164"/>
      <c r="G17" s="159">
        <f>'1 01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01 Rek'!G8</f>
        <v>0</v>
      </c>
      <c r="D18" s="109" t="str">
        <f>'1 01 Rek'!A16</f>
        <v>Mimostaveništní doprava</v>
      </c>
      <c r="E18" s="163"/>
      <c r="F18" s="164"/>
      <c r="G18" s="159">
        <f>'1 01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01 Rek'!A17</f>
        <v>Zařízení staveniště</v>
      </c>
      <c r="E19" s="163"/>
      <c r="F19" s="164"/>
      <c r="G19" s="159">
        <f>'1 01 Rek'!I17</f>
        <v>0</v>
      </c>
    </row>
    <row r="20" spans="1:7" ht="15.95" customHeight="1" x14ac:dyDescent="0.2">
      <c r="A20" s="167"/>
      <c r="B20" s="158"/>
      <c r="C20" s="159"/>
      <c r="D20" s="109" t="str">
        <f>'1 01 Rek'!A18</f>
        <v>Provoz investora</v>
      </c>
      <c r="E20" s="163"/>
      <c r="F20" s="164"/>
      <c r="G20" s="159">
        <f>'1 01 Rek'!I18</f>
        <v>0</v>
      </c>
    </row>
    <row r="21" spans="1:7" ht="15.95" customHeight="1" x14ac:dyDescent="0.2">
      <c r="A21" s="167" t="s">
        <v>29</v>
      </c>
      <c r="B21" s="158"/>
      <c r="C21" s="159">
        <f>'1 01 Rek'!I8</f>
        <v>0</v>
      </c>
      <c r="D21" s="109" t="str">
        <f>'1 01 Rek'!A19</f>
        <v>Kompletační činnost (IČD)</v>
      </c>
      <c r="E21" s="163"/>
      <c r="F21" s="164"/>
      <c r="G21" s="159">
        <f>'1 01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01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1268</v>
      </c>
      <c r="D2" s="105" t="s">
        <v>1269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07 Rek'!E10</f>
        <v>0</v>
      </c>
      <c r="D15" s="160" t="str">
        <f>'1 07 Rek'!A15</f>
        <v>Ztížené výrobní podmínky</v>
      </c>
      <c r="E15" s="161"/>
      <c r="F15" s="162"/>
      <c r="G15" s="159">
        <f>'1 07 Rek'!I15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07 Rek'!F10</f>
        <v>0</v>
      </c>
      <c r="D16" s="109" t="str">
        <f>'1 07 Rek'!A16</f>
        <v>Oborová přirážka</v>
      </c>
      <c r="E16" s="163"/>
      <c r="F16" s="164"/>
      <c r="G16" s="159">
        <f>'1 07 Rek'!I16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07 Rek'!H10</f>
        <v>0</v>
      </c>
      <c r="D17" s="109" t="str">
        <f>'1 07 Rek'!A17</f>
        <v>Přesun stavebních kapacit</v>
      </c>
      <c r="E17" s="163"/>
      <c r="F17" s="164"/>
      <c r="G17" s="159">
        <f>'1 07 Rek'!I17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07 Rek'!G10</f>
        <v>0</v>
      </c>
      <c r="D18" s="109" t="str">
        <f>'1 07 Rek'!A18</f>
        <v>Mimostaveništní doprava</v>
      </c>
      <c r="E18" s="163"/>
      <c r="F18" s="164"/>
      <c r="G18" s="159">
        <f>'1 07 Rek'!I18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07 Rek'!A19</f>
        <v>Zařízení staveniště</v>
      </c>
      <c r="E19" s="163"/>
      <c r="F19" s="164"/>
      <c r="G19" s="159">
        <f>'1 07 Rek'!I19</f>
        <v>0</v>
      </c>
    </row>
    <row r="20" spans="1:7" ht="15.95" customHeight="1" x14ac:dyDescent="0.2">
      <c r="A20" s="167"/>
      <c r="B20" s="158"/>
      <c r="C20" s="159"/>
      <c r="D20" s="109" t="str">
        <f>'1 07 Rek'!A20</f>
        <v>Provoz investora</v>
      </c>
      <c r="E20" s="163"/>
      <c r="F20" s="164"/>
      <c r="G20" s="159">
        <f>'1 07 Rek'!I20</f>
        <v>0</v>
      </c>
    </row>
    <row r="21" spans="1:7" ht="15.95" customHeight="1" x14ac:dyDescent="0.2">
      <c r="A21" s="167" t="s">
        <v>29</v>
      </c>
      <c r="B21" s="158"/>
      <c r="C21" s="159">
        <f>'1 07 Rek'!I10</f>
        <v>0</v>
      </c>
      <c r="D21" s="109" t="str">
        <f>'1 07 Rek'!A21</f>
        <v>Kompletační činnost (IČD)</v>
      </c>
      <c r="E21" s="163"/>
      <c r="F21" s="164"/>
      <c r="G21" s="159">
        <f>'1 07 Rek'!I21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07 Rek'!H23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BE7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1268</v>
      </c>
      <c r="I1" s="212"/>
    </row>
    <row r="2" spans="1:57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1269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x14ac:dyDescent="0.2">
      <c r="A7" s="332" t="str">
        <f>'1 07 Pol'!B7</f>
        <v>991</v>
      </c>
      <c r="B7" s="70" t="str">
        <f>'1 07 Pol'!C7</f>
        <v>Zemní práce</v>
      </c>
      <c r="D7" s="230"/>
      <c r="E7" s="333">
        <f>'1 07 Pol'!BA14</f>
        <v>0</v>
      </c>
      <c r="F7" s="334">
        <f>'1 07 Pol'!BB14</f>
        <v>0</v>
      </c>
      <c r="G7" s="334">
        <f>'1 07 Pol'!BC14</f>
        <v>0</v>
      </c>
      <c r="H7" s="334">
        <f>'1 07 Pol'!BD14</f>
        <v>0</v>
      </c>
      <c r="I7" s="335">
        <f>'1 07 Pol'!BE14</f>
        <v>0</v>
      </c>
    </row>
    <row r="8" spans="1:57" s="137" customFormat="1" x14ac:dyDescent="0.2">
      <c r="A8" s="332" t="str">
        <f>'1 07 Pol'!B15</f>
        <v>765</v>
      </c>
      <c r="B8" s="70" t="str">
        <f>'1 07 Pol'!C15</f>
        <v>Krytiny tvrdé</v>
      </c>
      <c r="D8" s="230"/>
      <c r="E8" s="333">
        <f>'1 07 Pol'!BA72</f>
        <v>0</v>
      </c>
      <c r="F8" s="334">
        <f>'1 07 Pol'!BB72</f>
        <v>0</v>
      </c>
      <c r="G8" s="334">
        <f>'1 07 Pol'!BC72</f>
        <v>0</v>
      </c>
      <c r="H8" s="334">
        <f>'1 07 Pol'!BD72</f>
        <v>0</v>
      </c>
      <c r="I8" s="335">
        <f>'1 07 Pol'!BE72</f>
        <v>0</v>
      </c>
    </row>
    <row r="9" spans="1:57" s="137" customFormat="1" ht="13.5" thickBot="1" x14ac:dyDescent="0.25">
      <c r="A9" s="332" t="str">
        <f>'1 07 Pol'!B73</f>
        <v>D96</v>
      </c>
      <c r="B9" s="70" t="str">
        <f>'1 07 Pol'!C73</f>
        <v>Přesuny suti a vybouraných hmot</v>
      </c>
      <c r="D9" s="230"/>
      <c r="E9" s="333">
        <f>'1 07 Pol'!BA83</f>
        <v>0</v>
      </c>
      <c r="F9" s="334">
        <f>'1 07 Pol'!BB83</f>
        <v>0</v>
      </c>
      <c r="G9" s="334">
        <f>'1 07 Pol'!BC83</f>
        <v>0</v>
      </c>
      <c r="H9" s="334">
        <f>'1 07 Pol'!BD83</f>
        <v>0</v>
      </c>
      <c r="I9" s="335">
        <f>'1 07 Pol'!BE83</f>
        <v>0</v>
      </c>
    </row>
    <row r="10" spans="1:57" s="14" customFormat="1" ht="13.5" thickBot="1" x14ac:dyDescent="0.25">
      <c r="A10" s="231"/>
      <c r="B10" s="232" t="s">
        <v>79</v>
      </c>
      <c r="C10" s="232"/>
      <c r="D10" s="233"/>
      <c r="E10" s="234">
        <f>SUM(E7:E9)</f>
        <v>0</v>
      </c>
      <c r="F10" s="235">
        <f>SUM(F7:F9)</f>
        <v>0</v>
      </c>
      <c r="G10" s="235">
        <f>SUM(G7:G9)</f>
        <v>0</v>
      </c>
      <c r="H10" s="235">
        <f>SUM(H7:H9)</f>
        <v>0</v>
      </c>
      <c r="I10" s="236">
        <f>SUM(I7:I9)</f>
        <v>0</v>
      </c>
    </row>
    <row r="11" spans="1:57" x14ac:dyDescent="0.2">
      <c r="A11" s="137"/>
      <c r="B11" s="137"/>
      <c r="C11" s="137"/>
      <c r="D11" s="137"/>
      <c r="E11" s="137"/>
      <c r="F11" s="137"/>
      <c r="G11" s="137"/>
      <c r="H11" s="137"/>
      <c r="I11" s="137"/>
    </row>
    <row r="12" spans="1:57" ht="19.5" customHeight="1" x14ac:dyDescent="0.25">
      <c r="A12" s="222" t="s">
        <v>80</v>
      </c>
      <c r="B12" s="222"/>
      <c r="C12" s="222"/>
      <c r="D12" s="222"/>
      <c r="E12" s="222"/>
      <c r="F12" s="222"/>
      <c r="G12" s="237"/>
      <c r="H12" s="222"/>
      <c r="I12" s="222"/>
      <c r="BA12" s="143"/>
      <c r="BB12" s="143"/>
      <c r="BC12" s="143"/>
      <c r="BD12" s="143"/>
      <c r="BE12" s="143"/>
    </row>
    <row r="13" spans="1:57" ht="13.5" thickBot="1" x14ac:dyDescent="0.25"/>
    <row r="14" spans="1:57" x14ac:dyDescent="0.2">
      <c r="A14" s="175" t="s">
        <v>81</v>
      </c>
      <c r="B14" s="176"/>
      <c r="C14" s="176"/>
      <c r="D14" s="238"/>
      <c r="E14" s="239" t="s">
        <v>82</v>
      </c>
      <c r="F14" s="240" t="s">
        <v>12</v>
      </c>
      <c r="G14" s="241" t="s">
        <v>83</v>
      </c>
      <c r="H14" s="242"/>
      <c r="I14" s="243" t="s">
        <v>82</v>
      </c>
    </row>
    <row r="15" spans="1:57" x14ac:dyDescent="0.2">
      <c r="A15" s="167" t="s">
        <v>136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137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138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 x14ac:dyDescent="0.2">
      <c r="A18" s="167" t="s">
        <v>139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 x14ac:dyDescent="0.2">
      <c r="A19" s="167" t="s">
        <v>140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 x14ac:dyDescent="0.2">
      <c r="A20" s="167" t="s">
        <v>141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1</v>
      </c>
    </row>
    <row r="21" spans="1:53" x14ac:dyDescent="0.2">
      <c r="A21" s="167" t="s">
        <v>142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x14ac:dyDescent="0.2">
      <c r="A22" s="167" t="s">
        <v>143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2</v>
      </c>
    </row>
    <row r="23" spans="1:53" ht="13.5" thickBot="1" x14ac:dyDescent="0.25">
      <c r="A23" s="250"/>
      <c r="B23" s="251" t="s">
        <v>84</v>
      </c>
      <c r="C23" s="252"/>
      <c r="D23" s="253"/>
      <c r="E23" s="254"/>
      <c r="F23" s="255"/>
      <c r="G23" s="255"/>
      <c r="H23" s="256">
        <f>SUM(I15:I22)</f>
        <v>0</v>
      </c>
      <c r="I23" s="257"/>
    </row>
    <row r="25" spans="1:53" x14ac:dyDescent="0.2">
      <c r="B25" s="14"/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CB156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07 Rek'!H1</f>
        <v>07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07 Rek'!G2</f>
        <v>Práce s azbestem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111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ht="22.5" x14ac:dyDescent="0.2">
      <c r="A8" s="293">
        <v>1</v>
      </c>
      <c r="B8" s="294" t="s">
        <v>1271</v>
      </c>
      <c r="C8" s="295" t="s">
        <v>1272</v>
      </c>
      <c r="D8" s="296" t="s">
        <v>116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0</v>
      </c>
      <c r="AC8" s="261">
        <v>0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 ht="45" x14ac:dyDescent="0.2">
      <c r="A9" s="301"/>
      <c r="B9" s="302"/>
      <c r="C9" s="303" t="s">
        <v>1273</v>
      </c>
      <c r="D9" s="304"/>
      <c r="E9" s="304"/>
      <c r="F9" s="304"/>
      <c r="G9" s="305"/>
      <c r="I9" s="306"/>
      <c r="K9" s="306"/>
      <c r="L9" s="307" t="s">
        <v>1273</v>
      </c>
      <c r="O9" s="292">
        <v>3</v>
      </c>
    </row>
    <row r="10" spans="1:80" x14ac:dyDescent="0.2">
      <c r="A10" s="301"/>
      <c r="B10" s="302"/>
      <c r="C10" s="303"/>
      <c r="D10" s="304"/>
      <c r="E10" s="304"/>
      <c r="F10" s="304"/>
      <c r="G10" s="305"/>
      <c r="I10" s="306"/>
      <c r="K10" s="306"/>
      <c r="L10" s="307"/>
      <c r="O10" s="292">
        <v>3</v>
      </c>
    </row>
    <row r="11" spans="1:80" x14ac:dyDescent="0.2">
      <c r="A11" s="301"/>
      <c r="B11" s="302"/>
      <c r="C11" s="303" t="s">
        <v>1274</v>
      </c>
      <c r="D11" s="304"/>
      <c r="E11" s="304"/>
      <c r="F11" s="304"/>
      <c r="G11" s="305"/>
      <c r="I11" s="306"/>
      <c r="K11" s="306"/>
      <c r="L11" s="307" t="s">
        <v>1274</v>
      </c>
      <c r="O11" s="292">
        <v>3</v>
      </c>
    </row>
    <row r="12" spans="1:80" x14ac:dyDescent="0.2">
      <c r="A12" s="301"/>
      <c r="B12" s="302"/>
      <c r="C12" s="303" t="s">
        <v>1275</v>
      </c>
      <c r="D12" s="304"/>
      <c r="E12" s="304"/>
      <c r="F12" s="304"/>
      <c r="G12" s="305"/>
      <c r="I12" s="306"/>
      <c r="K12" s="306"/>
      <c r="L12" s="307" t="s">
        <v>1275</v>
      </c>
      <c r="O12" s="292">
        <v>3</v>
      </c>
    </row>
    <row r="13" spans="1:80" x14ac:dyDescent="0.2">
      <c r="A13" s="301"/>
      <c r="B13" s="308"/>
      <c r="C13" s="309" t="s">
        <v>98</v>
      </c>
      <c r="D13" s="310"/>
      <c r="E13" s="311">
        <v>1</v>
      </c>
      <c r="F13" s="312"/>
      <c r="G13" s="313"/>
      <c r="H13" s="314"/>
      <c r="I13" s="306"/>
      <c r="J13" s="315"/>
      <c r="K13" s="306"/>
      <c r="M13" s="307">
        <v>1</v>
      </c>
      <c r="O13" s="292"/>
    </row>
    <row r="14" spans="1:80" x14ac:dyDescent="0.2">
      <c r="A14" s="316"/>
      <c r="B14" s="317" t="s">
        <v>101</v>
      </c>
      <c r="C14" s="318" t="s">
        <v>1270</v>
      </c>
      <c r="D14" s="319"/>
      <c r="E14" s="320"/>
      <c r="F14" s="321"/>
      <c r="G14" s="322">
        <f>SUM(G7:G13)</f>
        <v>0</v>
      </c>
      <c r="H14" s="323"/>
      <c r="I14" s="324">
        <f>SUM(I7:I13)</f>
        <v>0</v>
      </c>
      <c r="J14" s="323"/>
      <c r="K14" s="324">
        <f>SUM(K7:K13)</f>
        <v>0</v>
      </c>
      <c r="O14" s="292">
        <v>4</v>
      </c>
      <c r="BA14" s="325">
        <f>SUM(BA7:BA13)</f>
        <v>0</v>
      </c>
      <c r="BB14" s="325">
        <f>SUM(BB7:BB13)</f>
        <v>0</v>
      </c>
      <c r="BC14" s="325">
        <f>SUM(BC7:BC13)</f>
        <v>0</v>
      </c>
      <c r="BD14" s="325">
        <f>SUM(BD7:BD13)</f>
        <v>0</v>
      </c>
      <c r="BE14" s="325">
        <f>SUM(BE7:BE13)</f>
        <v>0</v>
      </c>
    </row>
    <row r="15" spans="1:80" x14ac:dyDescent="0.2">
      <c r="A15" s="282" t="s">
        <v>97</v>
      </c>
      <c r="B15" s="283" t="s">
        <v>666</v>
      </c>
      <c r="C15" s="284" t="s">
        <v>667</v>
      </c>
      <c r="D15" s="285"/>
      <c r="E15" s="286"/>
      <c r="F15" s="286"/>
      <c r="G15" s="287"/>
      <c r="H15" s="288"/>
      <c r="I15" s="289"/>
      <c r="J15" s="290"/>
      <c r="K15" s="291"/>
      <c r="O15" s="292">
        <v>1</v>
      </c>
    </row>
    <row r="16" spans="1:80" x14ac:dyDescent="0.2">
      <c r="A16" s="293">
        <v>2</v>
      </c>
      <c r="B16" s="294" t="s">
        <v>1276</v>
      </c>
      <c r="C16" s="295" t="s">
        <v>1277</v>
      </c>
      <c r="D16" s="296" t="s">
        <v>191</v>
      </c>
      <c r="E16" s="297">
        <v>1538.1265000000001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-1.4E-2</v>
      </c>
      <c r="K16" s="300">
        <f>E16*J16</f>
        <v>-21.533771000000002</v>
      </c>
      <c r="O16" s="292">
        <v>2</v>
      </c>
      <c r="AA16" s="261">
        <v>1</v>
      </c>
      <c r="AB16" s="261">
        <v>7</v>
      </c>
      <c r="AC16" s="261">
        <v>7</v>
      </c>
      <c r="AZ16" s="261">
        <v>2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7</v>
      </c>
    </row>
    <row r="17" spans="1:15" x14ac:dyDescent="0.2">
      <c r="A17" s="301"/>
      <c r="B17" s="308"/>
      <c r="C17" s="309" t="s">
        <v>290</v>
      </c>
      <c r="D17" s="310"/>
      <c r="E17" s="311">
        <v>39.255000000000003</v>
      </c>
      <c r="F17" s="312"/>
      <c r="G17" s="313"/>
      <c r="H17" s="314"/>
      <c r="I17" s="306"/>
      <c r="J17" s="315"/>
      <c r="K17" s="306"/>
      <c r="M17" s="307" t="s">
        <v>290</v>
      </c>
      <c r="O17" s="292"/>
    </row>
    <row r="18" spans="1:15" x14ac:dyDescent="0.2">
      <c r="A18" s="301"/>
      <c r="B18" s="308"/>
      <c r="C18" s="309" t="s">
        <v>291</v>
      </c>
      <c r="D18" s="310"/>
      <c r="E18" s="311">
        <v>11.2095</v>
      </c>
      <c r="F18" s="312"/>
      <c r="G18" s="313"/>
      <c r="H18" s="314"/>
      <c r="I18" s="306"/>
      <c r="J18" s="315"/>
      <c r="K18" s="306"/>
      <c r="M18" s="307" t="s">
        <v>291</v>
      </c>
      <c r="O18" s="292"/>
    </row>
    <row r="19" spans="1:15" x14ac:dyDescent="0.2">
      <c r="A19" s="301"/>
      <c r="B19" s="308"/>
      <c r="C19" s="309" t="s">
        <v>292</v>
      </c>
      <c r="D19" s="310"/>
      <c r="E19" s="311">
        <v>25.737500000000001</v>
      </c>
      <c r="F19" s="312"/>
      <c r="G19" s="313"/>
      <c r="H19" s="314"/>
      <c r="I19" s="306"/>
      <c r="J19" s="315"/>
      <c r="K19" s="306"/>
      <c r="M19" s="307" t="s">
        <v>292</v>
      </c>
      <c r="O19" s="292"/>
    </row>
    <row r="20" spans="1:15" x14ac:dyDescent="0.2">
      <c r="A20" s="301"/>
      <c r="B20" s="308"/>
      <c r="C20" s="309" t="s">
        <v>293</v>
      </c>
      <c r="D20" s="310"/>
      <c r="E20" s="311">
        <v>7.3319999999999999</v>
      </c>
      <c r="F20" s="312"/>
      <c r="G20" s="313"/>
      <c r="H20" s="314"/>
      <c r="I20" s="306"/>
      <c r="J20" s="315"/>
      <c r="K20" s="306"/>
      <c r="M20" s="307" t="s">
        <v>293</v>
      </c>
      <c r="O20" s="292"/>
    </row>
    <row r="21" spans="1:15" x14ac:dyDescent="0.2">
      <c r="A21" s="301"/>
      <c r="B21" s="308"/>
      <c r="C21" s="309" t="s">
        <v>294</v>
      </c>
      <c r="D21" s="310"/>
      <c r="E21" s="311">
        <v>23.801200000000001</v>
      </c>
      <c r="F21" s="312"/>
      <c r="G21" s="313"/>
      <c r="H21" s="314"/>
      <c r="I21" s="306"/>
      <c r="J21" s="315"/>
      <c r="K21" s="306"/>
      <c r="M21" s="307" t="s">
        <v>294</v>
      </c>
      <c r="O21" s="292"/>
    </row>
    <row r="22" spans="1:15" x14ac:dyDescent="0.2">
      <c r="A22" s="301"/>
      <c r="B22" s="308"/>
      <c r="C22" s="309" t="s">
        <v>295</v>
      </c>
      <c r="D22" s="310"/>
      <c r="E22" s="311">
        <v>45.14</v>
      </c>
      <c r="F22" s="312"/>
      <c r="G22" s="313"/>
      <c r="H22" s="314"/>
      <c r="I22" s="306"/>
      <c r="J22" s="315"/>
      <c r="K22" s="306"/>
      <c r="M22" s="307" t="s">
        <v>295</v>
      </c>
      <c r="O22" s="292"/>
    </row>
    <row r="23" spans="1:15" x14ac:dyDescent="0.2">
      <c r="A23" s="301"/>
      <c r="B23" s="308"/>
      <c r="C23" s="309" t="s">
        <v>296</v>
      </c>
      <c r="D23" s="310"/>
      <c r="E23" s="311">
        <v>61.659599999999998</v>
      </c>
      <c r="F23" s="312"/>
      <c r="G23" s="313"/>
      <c r="H23" s="314"/>
      <c r="I23" s="306"/>
      <c r="J23" s="315"/>
      <c r="K23" s="306"/>
      <c r="M23" s="307" t="s">
        <v>296</v>
      </c>
      <c r="O23" s="292"/>
    </row>
    <row r="24" spans="1:15" x14ac:dyDescent="0.2">
      <c r="A24" s="301"/>
      <c r="B24" s="308"/>
      <c r="C24" s="309" t="s">
        <v>297</v>
      </c>
      <c r="D24" s="310"/>
      <c r="E24" s="311">
        <v>51.307499999999997</v>
      </c>
      <c r="F24" s="312"/>
      <c r="G24" s="313"/>
      <c r="H24" s="314"/>
      <c r="I24" s="306"/>
      <c r="J24" s="315"/>
      <c r="K24" s="306"/>
      <c r="M24" s="307" t="s">
        <v>297</v>
      </c>
      <c r="O24" s="292"/>
    </row>
    <row r="25" spans="1:15" x14ac:dyDescent="0.2">
      <c r="A25" s="301"/>
      <c r="B25" s="308"/>
      <c r="C25" s="309" t="s">
        <v>298</v>
      </c>
      <c r="D25" s="310"/>
      <c r="E25" s="311">
        <v>123.372</v>
      </c>
      <c r="F25" s="312"/>
      <c r="G25" s="313"/>
      <c r="H25" s="314"/>
      <c r="I25" s="306"/>
      <c r="J25" s="315"/>
      <c r="K25" s="306"/>
      <c r="M25" s="307" t="s">
        <v>298</v>
      </c>
      <c r="O25" s="292"/>
    </row>
    <row r="26" spans="1:15" x14ac:dyDescent="0.2">
      <c r="A26" s="301"/>
      <c r="B26" s="308"/>
      <c r="C26" s="309" t="s">
        <v>299</v>
      </c>
      <c r="D26" s="310"/>
      <c r="E26" s="311">
        <v>150.3305</v>
      </c>
      <c r="F26" s="312"/>
      <c r="G26" s="313"/>
      <c r="H26" s="314"/>
      <c r="I26" s="306"/>
      <c r="J26" s="315"/>
      <c r="K26" s="306"/>
      <c r="M26" s="307" t="s">
        <v>299</v>
      </c>
      <c r="O26" s="292"/>
    </row>
    <row r="27" spans="1:15" x14ac:dyDescent="0.2">
      <c r="A27" s="301"/>
      <c r="B27" s="308"/>
      <c r="C27" s="309" t="s">
        <v>300</v>
      </c>
      <c r="D27" s="310"/>
      <c r="E27" s="311">
        <v>15.231999999999999</v>
      </c>
      <c r="F27" s="312"/>
      <c r="G27" s="313"/>
      <c r="H27" s="314"/>
      <c r="I27" s="306"/>
      <c r="J27" s="315"/>
      <c r="K27" s="306"/>
      <c r="M27" s="307" t="s">
        <v>300</v>
      </c>
      <c r="O27" s="292"/>
    </row>
    <row r="28" spans="1:15" x14ac:dyDescent="0.2">
      <c r="A28" s="301"/>
      <c r="B28" s="308"/>
      <c r="C28" s="309" t="s">
        <v>301</v>
      </c>
      <c r="D28" s="310"/>
      <c r="E28" s="311">
        <v>22.12</v>
      </c>
      <c r="F28" s="312"/>
      <c r="G28" s="313"/>
      <c r="H28" s="314"/>
      <c r="I28" s="306"/>
      <c r="J28" s="315"/>
      <c r="K28" s="306"/>
      <c r="M28" s="307" t="s">
        <v>301</v>
      </c>
      <c r="O28" s="292"/>
    </row>
    <row r="29" spans="1:15" x14ac:dyDescent="0.2">
      <c r="A29" s="301"/>
      <c r="B29" s="308"/>
      <c r="C29" s="309" t="s">
        <v>302</v>
      </c>
      <c r="D29" s="310"/>
      <c r="E29" s="311">
        <v>15.231999999999999</v>
      </c>
      <c r="F29" s="312"/>
      <c r="G29" s="313"/>
      <c r="H29" s="314"/>
      <c r="I29" s="306"/>
      <c r="J29" s="315"/>
      <c r="K29" s="306"/>
      <c r="M29" s="307" t="s">
        <v>302</v>
      </c>
      <c r="O29" s="292"/>
    </row>
    <row r="30" spans="1:15" x14ac:dyDescent="0.2">
      <c r="A30" s="301"/>
      <c r="B30" s="308"/>
      <c r="C30" s="309" t="s">
        <v>303</v>
      </c>
      <c r="D30" s="310"/>
      <c r="E30" s="311">
        <v>36.953299999999999</v>
      </c>
      <c r="F30" s="312"/>
      <c r="G30" s="313"/>
      <c r="H30" s="314"/>
      <c r="I30" s="306"/>
      <c r="J30" s="315"/>
      <c r="K30" s="306"/>
      <c r="M30" s="307" t="s">
        <v>303</v>
      </c>
      <c r="O30" s="292"/>
    </row>
    <row r="31" spans="1:15" x14ac:dyDescent="0.2">
      <c r="A31" s="301"/>
      <c r="B31" s="308"/>
      <c r="C31" s="309" t="s">
        <v>304</v>
      </c>
      <c r="D31" s="310"/>
      <c r="E31" s="311">
        <v>36.953299999999999</v>
      </c>
      <c r="F31" s="312"/>
      <c r="G31" s="313"/>
      <c r="H31" s="314"/>
      <c r="I31" s="306"/>
      <c r="J31" s="315"/>
      <c r="K31" s="306"/>
      <c r="M31" s="307" t="s">
        <v>304</v>
      </c>
      <c r="O31" s="292"/>
    </row>
    <row r="32" spans="1:15" x14ac:dyDescent="0.2">
      <c r="A32" s="301"/>
      <c r="B32" s="308"/>
      <c r="C32" s="309" t="s">
        <v>305</v>
      </c>
      <c r="D32" s="310"/>
      <c r="E32" s="311">
        <v>73.991500000000002</v>
      </c>
      <c r="F32" s="312"/>
      <c r="G32" s="313"/>
      <c r="H32" s="314"/>
      <c r="I32" s="306"/>
      <c r="J32" s="315"/>
      <c r="K32" s="306"/>
      <c r="M32" s="307" t="s">
        <v>305</v>
      </c>
      <c r="O32" s="292"/>
    </row>
    <row r="33" spans="1:15" x14ac:dyDescent="0.2">
      <c r="A33" s="301"/>
      <c r="B33" s="308"/>
      <c r="C33" s="309" t="s">
        <v>306</v>
      </c>
      <c r="D33" s="310"/>
      <c r="E33" s="311">
        <v>17.828600000000002</v>
      </c>
      <c r="F33" s="312"/>
      <c r="G33" s="313"/>
      <c r="H33" s="314"/>
      <c r="I33" s="306"/>
      <c r="J33" s="315"/>
      <c r="K33" s="306"/>
      <c r="M33" s="307" t="s">
        <v>306</v>
      </c>
      <c r="O33" s="292"/>
    </row>
    <row r="34" spans="1:15" x14ac:dyDescent="0.2">
      <c r="A34" s="301"/>
      <c r="B34" s="308"/>
      <c r="C34" s="309" t="s">
        <v>307</v>
      </c>
      <c r="D34" s="310"/>
      <c r="E34" s="311">
        <v>123.51</v>
      </c>
      <c r="F34" s="312"/>
      <c r="G34" s="313"/>
      <c r="H34" s="314"/>
      <c r="I34" s="306"/>
      <c r="J34" s="315"/>
      <c r="K34" s="306"/>
      <c r="M34" s="307" t="s">
        <v>307</v>
      </c>
      <c r="O34" s="292"/>
    </row>
    <row r="35" spans="1:15" x14ac:dyDescent="0.2">
      <c r="A35" s="301"/>
      <c r="B35" s="308"/>
      <c r="C35" s="309" t="s">
        <v>308</v>
      </c>
      <c r="D35" s="310"/>
      <c r="E35" s="311">
        <v>149.90629999999999</v>
      </c>
      <c r="F35" s="312"/>
      <c r="G35" s="313"/>
      <c r="H35" s="314"/>
      <c r="I35" s="306"/>
      <c r="J35" s="315"/>
      <c r="K35" s="306"/>
      <c r="M35" s="307" t="s">
        <v>308</v>
      </c>
      <c r="O35" s="292"/>
    </row>
    <row r="36" spans="1:15" x14ac:dyDescent="0.2">
      <c r="A36" s="301"/>
      <c r="B36" s="308"/>
      <c r="C36" s="309" t="s">
        <v>309</v>
      </c>
      <c r="D36" s="310"/>
      <c r="E36" s="311">
        <v>23.801200000000001</v>
      </c>
      <c r="F36" s="312"/>
      <c r="G36" s="313"/>
      <c r="H36" s="314"/>
      <c r="I36" s="306"/>
      <c r="J36" s="315"/>
      <c r="K36" s="306"/>
      <c r="M36" s="307" t="s">
        <v>309</v>
      </c>
      <c r="O36" s="292"/>
    </row>
    <row r="37" spans="1:15" x14ac:dyDescent="0.2">
      <c r="A37" s="301"/>
      <c r="B37" s="308"/>
      <c r="C37" s="309" t="s">
        <v>310</v>
      </c>
      <c r="D37" s="310"/>
      <c r="E37" s="311">
        <v>24.183</v>
      </c>
      <c r="F37" s="312"/>
      <c r="G37" s="313"/>
      <c r="H37" s="314"/>
      <c r="I37" s="306"/>
      <c r="J37" s="315"/>
      <c r="K37" s="306"/>
      <c r="M37" s="307" t="s">
        <v>310</v>
      </c>
      <c r="O37" s="292"/>
    </row>
    <row r="38" spans="1:15" x14ac:dyDescent="0.2">
      <c r="A38" s="301"/>
      <c r="B38" s="308"/>
      <c r="C38" s="309" t="s">
        <v>311</v>
      </c>
      <c r="D38" s="310"/>
      <c r="E38" s="311">
        <v>11.6325</v>
      </c>
      <c r="F38" s="312"/>
      <c r="G38" s="313"/>
      <c r="H38" s="314"/>
      <c r="I38" s="306"/>
      <c r="J38" s="315"/>
      <c r="K38" s="306"/>
      <c r="M38" s="307" t="s">
        <v>311</v>
      </c>
      <c r="O38" s="292"/>
    </row>
    <row r="39" spans="1:15" x14ac:dyDescent="0.2">
      <c r="A39" s="301"/>
      <c r="B39" s="308"/>
      <c r="C39" s="309" t="s">
        <v>312</v>
      </c>
      <c r="D39" s="310"/>
      <c r="E39" s="311">
        <v>38.848300000000002</v>
      </c>
      <c r="F39" s="312"/>
      <c r="G39" s="313"/>
      <c r="H39" s="314"/>
      <c r="I39" s="306"/>
      <c r="J39" s="315"/>
      <c r="K39" s="306"/>
      <c r="M39" s="307" t="s">
        <v>312</v>
      </c>
      <c r="O39" s="292"/>
    </row>
    <row r="40" spans="1:15" x14ac:dyDescent="0.2">
      <c r="A40" s="301"/>
      <c r="B40" s="308"/>
      <c r="C40" s="309" t="s">
        <v>313</v>
      </c>
      <c r="D40" s="310"/>
      <c r="E40" s="311">
        <v>11.6325</v>
      </c>
      <c r="F40" s="312"/>
      <c r="G40" s="313"/>
      <c r="H40" s="314"/>
      <c r="I40" s="306"/>
      <c r="J40" s="315"/>
      <c r="K40" s="306"/>
      <c r="M40" s="307" t="s">
        <v>313</v>
      </c>
      <c r="O40" s="292"/>
    </row>
    <row r="41" spans="1:15" x14ac:dyDescent="0.2">
      <c r="A41" s="301"/>
      <c r="B41" s="308"/>
      <c r="C41" s="309" t="s">
        <v>314</v>
      </c>
      <c r="D41" s="310"/>
      <c r="E41" s="311">
        <v>24.6921</v>
      </c>
      <c r="F41" s="312"/>
      <c r="G41" s="313"/>
      <c r="H41" s="314"/>
      <c r="I41" s="306"/>
      <c r="J41" s="315"/>
      <c r="K41" s="306"/>
      <c r="M41" s="307" t="s">
        <v>314</v>
      </c>
      <c r="O41" s="292"/>
    </row>
    <row r="42" spans="1:15" x14ac:dyDescent="0.2">
      <c r="A42" s="301"/>
      <c r="B42" s="308"/>
      <c r="C42" s="309" t="s">
        <v>315</v>
      </c>
      <c r="D42" s="310"/>
      <c r="E42" s="311">
        <v>11.6325</v>
      </c>
      <c r="F42" s="312"/>
      <c r="G42" s="313"/>
      <c r="H42" s="314"/>
      <c r="I42" s="306"/>
      <c r="J42" s="315"/>
      <c r="K42" s="306"/>
      <c r="M42" s="307" t="s">
        <v>315</v>
      </c>
      <c r="O42" s="292"/>
    </row>
    <row r="43" spans="1:15" x14ac:dyDescent="0.2">
      <c r="A43" s="301"/>
      <c r="B43" s="308"/>
      <c r="C43" s="309" t="s">
        <v>316</v>
      </c>
      <c r="D43" s="310"/>
      <c r="E43" s="311">
        <v>34.563299999999998</v>
      </c>
      <c r="F43" s="312"/>
      <c r="G43" s="313"/>
      <c r="H43" s="314"/>
      <c r="I43" s="306"/>
      <c r="J43" s="315"/>
      <c r="K43" s="306"/>
      <c r="M43" s="307" t="s">
        <v>316</v>
      </c>
      <c r="O43" s="292"/>
    </row>
    <row r="44" spans="1:15" x14ac:dyDescent="0.2">
      <c r="A44" s="301"/>
      <c r="B44" s="308"/>
      <c r="C44" s="309" t="s">
        <v>317</v>
      </c>
      <c r="D44" s="310"/>
      <c r="E44" s="311">
        <v>8.01</v>
      </c>
      <c r="F44" s="312"/>
      <c r="G44" s="313"/>
      <c r="H44" s="314"/>
      <c r="I44" s="306"/>
      <c r="J44" s="315"/>
      <c r="K44" s="306"/>
      <c r="M44" s="307" t="s">
        <v>317</v>
      </c>
      <c r="O44" s="292"/>
    </row>
    <row r="45" spans="1:15" x14ac:dyDescent="0.2">
      <c r="A45" s="301"/>
      <c r="B45" s="308"/>
      <c r="C45" s="309" t="s">
        <v>318</v>
      </c>
      <c r="D45" s="310"/>
      <c r="E45" s="311">
        <v>8.01</v>
      </c>
      <c r="F45" s="312"/>
      <c r="G45" s="313"/>
      <c r="H45" s="314"/>
      <c r="I45" s="306"/>
      <c r="J45" s="315"/>
      <c r="K45" s="306"/>
      <c r="M45" s="307" t="s">
        <v>318</v>
      </c>
      <c r="O45" s="292"/>
    </row>
    <row r="46" spans="1:15" x14ac:dyDescent="0.2">
      <c r="A46" s="301"/>
      <c r="B46" s="308"/>
      <c r="C46" s="309" t="s">
        <v>319</v>
      </c>
      <c r="D46" s="310"/>
      <c r="E46" s="311">
        <v>43.727400000000003</v>
      </c>
      <c r="F46" s="312"/>
      <c r="G46" s="313"/>
      <c r="H46" s="314"/>
      <c r="I46" s="306"/>
      <c r="J46" s="315"/>
      <c r="K46" s="306"/>
      <c r="M46" s="307" t="s">
        <v>319</v>
      </c>
      <c r="O46" s="292"/>
    </row>
    <row r="47" spans="1:15" x14ac:dyDescent="0.2">
      <c r="A47" s="301"/>
      <c r="B47" s="308"/>
      <c r="C47" s="309" t="s">
        <v>320</v>
      </c>
      <c r="D47" s="310"/>
      <c r="E47" s="311">
        <v>61.659599999999998</v>
      </c>
      <c r="F47" s="312"/>
      <c r="G47" s="313"/>
      <c r="H47" s="314"/>
      <c r="I47" s="306"/>
      <c r="J47" s="315"/>
      <c r="K47" s="306"/>
      <c r="M47" s="307" t="s">
        <v>320</v>
      </c>
      <c r="O47" s="292"/>
    </row>
    <row r="48" spans="1:15" x14ac:dyDescent="0.2">
      <c r="A48" s="301"/>
      <c r="B48" s="308"/>
      <c r="C48" s="309" t="s">
        <v>321</v>
      </c>
      <c r="D48" s="310"/>
      <c r="E48" s="311">
        <v>45.325400000000002</v>
      </c>
      <c r="F48" s="312"/>
      <c r="G48" s="313"/>
      <c r="H48" s="314"/>
      <c r="I48" s="306"/>
      <c r="J48" s="315"/>
      <c r="K48" s="306"/>
      <c r="M48" s="307" t="s">
        <v>321</v>
      </c>
      <c r="O48" s="292"/>
    </row>
    <row r="49" spans="1:15" x14ac:dyDescent="0.2">
      <c r="A49" s="301"/>
      <c r="B49" s="308"/>
      <c r="C49" s="309" t="s">
        <v>322</v>
      </c>
      <c r="D49" s="310"/>
      <c r="E49" s="311">
        <v>4.1577999999999999</v>
      </c>
      <c r="F49" s="312"/>
      <c r="G49" s="313"/>
      <c r="H49" s="314"/>
      <c r="I49" s="306"/>
      <c r="J49" s="315"/>
      <c r="K49" s="306"/>
      <c r="M49" s="307" t="s">
        <v>322</v>
      </c>
      <c r="O49" s="292"/>
    </row>
    <row r="50" spans="1:15" x14ac:dyDescent="0.2">
      <c r="A50" s="301"/>
      <c r="B50" s="308"/>
      <c r="C50" s="309" t="s">
        <v>323</v>
      </c>
      <c r="D50" s="310"/>
      <c r="E50" s="311">
        <v>12.445</v>
      </c>
      <c r="F50" s="312"/>
      <c r="G50" s="313"/>
      <c r="H50" s="314"/>
      <c r="I50" s="306"/>
      <c r="J50" s="315"/>
      <c r="K50" s="306"/>
      <c r="M50" s="307" t="s">
        <v>323</v>
      </c>
      <c r="O50" s="292"/>
    </row>
    <row r="51" spans="1:15" x14ac:dyDescent="0.2">
      <c r="A51" s="301"/>
      <c r="B51" s="308"/>
      <c r="C51" s="309" t="s">
        <v>324</v>
      </c>
      <c r="D51" s="310"/>
      <c r="E51" s="311">
        <v>2.9274</v>
      </c>
      <c r="F51" s="312"/>
      <c r="G51" s="313"/>
      <c r="H51" s="314"/>
      <c r="I51" s="306"/>
      <c r="J51" s="315"/>
      <c r="K51" s="306"/>
      <c r="M51" s="307" t="s">
        <v>324</v>
      </c>
      <c r="O51" s="292"/>
    </row>
    <row r="52" spans="1:15" x14ac:dyDescent="0.2">
      <c r="A52" s="301"/>
      <c r="B52" s="308"/>
      <c r="C52" s="309" t="s">
        <v>325</v>
      </c>
      <c r="D52" s="310"/>
      <c r="E52" s="311">
        <v>12.558199999999999</v>
      </c>
      <c r="F52" s="312"/>
      <c r="G52" s="313"/>
      <c r="H52" s="314"/>
      <c r="I52" s="306"/>
      <c r="J52" s="315"/>
      <c r="K52" s="306"/>
      <c r="M52" s="307" t="s">
        <v>325</v>
      </c>
      <c r="O52" s="292"/>
    </row>
    <row r="53" spans="1:15" x14ac:dyDescent="0.2">
      <c r="A53" s="301"/>
      <c r="B53" s="308"/>
      <c r="C53" s="309" t="s">
        <v>326</v>
      </c>
      <c r="D53" s="310"/>
      <c r="E53" s="311">
        <v>4.0164</v>
      </c>
      <c r="F53" s="312"/>
      <c r="G53" s="313"/>
      <c r="H53" s="314"/>
      <c r="I53" s="306"/>
      <c r="J53" s="315"/>
      <c r="K53" s="306"/>
      <c r="M53" s="307" t="s">
        <v>326</v>
      </c>
      <c r="O53" s="292"/>
    </row>
    <row r="54" spans="1:15" x14ac:dyDescent="0.2">
      <c r="A54" s="301"/>
      <c r="B54" s="308"/>
      <c r="C54" s="309" t="s">
        <v>327</v>
      </c>
      <c r="D54" s="310"/>
      <c r="E54" s="311">
        <v>12.5158</v>
      </c>
      <c r="F54" s="312"/>
      <c r="G54" s="313"/>
      <c r="H54" s="314"/>
      <c r="I54" s="306"/>
      <c r="J54" s="315"/>
      <c r="K54" s="306"/>
      <c r="M54" s="307" t="s">
        <v>327</v>
      </c>
      <c r="O54" s="292"/>
    </row>
    <row r="55" spans="1:15" x14ac:dyDescent="0.2">
      <c r="A55" s="301"/>
      <c r="B55" s="308"/>
      <c r="C55" s="309" t="s">
        <v>328</v>
      </c>
      <c r="D55" s="310"/>
      <c r="E55" s="311">
        <v>24.918399999999998</v>
      </c>
      <c r="F55" s="312"/>
      <c r="G55" s="313"/>
      <c r="H55" s="314"/>
      <c r="I55" s="306"/>
      <c r="J55" s="315"/>
      <c r="K55" s="306"/>
      <c r="M55" s="307" t="s">
        <v>328</v>
      </c>
      <c r="O55" s="292"/>
    </row>
    <row r="56" spans="1:15" x14ac:dyDescent="0.2">
      <c r="A56" s="301"/>
      <c r="B56" s="308"/>
      <c r="C56" s="309" t="s">
        <v>329</v>
      </c>
      <c r="D56" s="310"/>
      <c r="E56" s="311">
        <v>17.776599999999998</v>
      </c>
      <c r="F56" s="312"/>
      <c r="G56" s="313"/>
      <c r="H56" s="314"/>
      <c r="I56" s="306"/>
      <c r="J56" s="315"/>
      <c r="K56" s="306"/>
      <c r="M56" s="307" t="s">
        <v>329</v>
      </c>
      <c r="O56" s="292"/>
    </row>
    <row r="57" spans="1:15" x14ac:dyDescent="0.2">
      <c r="A57" s="301"/>
      <c r="B57" s="308"/>
      <c r="C57" s="309" t="s">
        <v>330</v>
      </c>
      <c r="D57" s="310"/>
      <c r="E57" s="311">
        <v>4.8224999999999998</v>
      </c>
      <c r="F57" s="312"/>
      <c r="G57" s="313"/>
      <c r="H57" s="314"/>
      <c r="I57" s="306"/>
      <c r="J57" s="315"/>
      <c r="K57" s="306"/>
      <c r="M57" s="307" t="s">
        <v>330</v>
      </c>
      <c r="O57" s="292"/>
    </row>
    <row r="58" spans="1:15" x14ac:dyDescent="0.2">
      <c r="A58" s="301"/>
      <c r="B58" s="308"/>
      <c r="C58" s="309" t="s">
        <v>331</v>
      </c>
      <c r="D58" s="310"/>
      <c r="E58" s="311">
        <v>4.8224999999999998</v>
      </c>
      <c r="F58" s="312"/>
      <c r="G58" s="313"/>
      <c r="H58" s="314"/>
      <c r="I58" s="306"/>
      <c r="J58" s="315"/>
      <c r="K58" s="306"/>
      <c r="M58" s="307" t="s">
        <v>331</v>
      </c>
      <c r="O58" s="292"/>
    </row>
    <row r="59" spans="1:15" x14ac:dyDescent="0.2">
      <c r="A59" s="301"/>
      <c r="B59" s="308"/>
      <c r="C59" s="309" t="s">
        <v>332</v>
      </c>
      <c r="D59" s="310"/>
      <c r="E59" s="311">
        <v>16.0654</v>
      </c>
      <c r="F59" s="312"/>
      <c r="G59" s="313"/>
      <c r="H59" s="314"/>
      <c r="I59" s="306"/>
      <c r="J59" s="315"/>
      <c r="K59" s="306"/>
      <c r="M59" s="307" t="s">
        <v>332</v>
      </c>
      <c r="O59" s="292"/>
    </row>
    <row r="60" spans="1:15" x14ac:dyDescent="0.2">
      <c r="A60" s="301"/>
      <c r="B60" s="308"/>
      <c r="C60" s="309" t="s">
        <v>333</v>
      </c>
      <c r="D60" s="310"/>
      <c r="E60" s="311">
        <v>8.4003999999999994</v>
      </c>
      <c r="F60" s="312"/>
      <c r="G60" s="313"/>
      <c r="H60" s="314"/>
      <c r="I60" s="306"/>
      <c r="J60" s="315"/>
      <c r="K60" s="306"/>
      <c r="M60" s="307" t="s">
        <v>333</v>
      </c>
      <c r="O60" s="292"/>
    </row>
    <row r="61" spans="1:15" x14ac:dyDescent="0.2">
      <c r="A61" s="301"/>
      <c r="B61" s="308"/>
      <c r="C61" s="309" t="s">
        <v>334</v>
      </c>
      <c r="D61" s="310"/>
      <c r="E61" s="311">
        <v>8.4003999999999994</v>
      </c>
      <c r="F61" s="312"/>
      <c r="G61" s="313"/>
      <c r="H61" s="314"/>
      <c r="I61" s="306"/>
      <c r="J61" s="315"/>
      <c r="K61" s="306"/>
      <c r="M61" s="307" t="s">
        <v>334</v>
      </c>
      <c r="O61" s="292"/>
    </row>
    <row r="62" spans="1:15" x14ac:dyDescent="0.2">
      <c r="A62" s="301"/>
      <c r="B62" s="308"/>
      <c r="C62" s="309" t="s">
        <v>335</v>
      </c>
      <c r="D62" s="310"/>
      <c r="E62" s="311">
        <v>16.0654</v>
      </c>
      <c r="F62" s="312"/>
      <c r="G62" s="313"/>
      <c r="H62" s="314"/>
      <c r="I62" s="306"/>
      <c r="J62" s="315"/>
      <c r="K62" s="306"/>
      <c r="M62" s="307" t="s">
        <v>335</v>
      </c>
      <c r="O62" s="292"/>
    </row>
    <row r="63" spans="1:15" x14ac:dyDescent="0.2">
      <c r="A63" s="301"/>
      <c r="B63" s="308"/>
      <c r="C63" s="309" t="s">
        <v>336</v>
      </c>
      <c r="D63" s="310"/>
      <c r="E63" s="311">
        <v>4.8224999999999998</v>
      </c>
      <c r="F63" s="312"/>
      <c r="G63" s="313"/>
      <c r="H63" s="314"/>
      <c r="I63" s="306"/>
      <c r="J63" s="315"/>
      <c r="K63" s="306"/>
      <c r="M63" s="307" t="s">
        <v>336</v>
      </c>
      <c r="O63" s="292"/>
    </row>
    <row r="64" spans="1:15" x14ac:dyDescent="0.2">
      <c r="A64" s="301"/>
      <c r="B64" s="308"/>
      <c r="C64" s="309" t="s">
        <v>337</v>
      </c>
      <c r="D64" s="310"/>
      <c r="E64" s="311">
        <v>4.8224999999999998</v>
      </c>
      <c r="F64" s="312"/>
      <c r="G64" s="313"/>
      <c r="H64" s="314"/>
      <c r="I64" s="306"/>
      <c r="J64" s="315"/>
      <c r="K64" s="306"/>
      <c r="M64" s="307" t="s">
        <v>337</v>
      </c>
      <c r="O64" s="292"/>
    </row>
    <row r="65" spans="1:80" x14ac:dyDescent="0.2">
      <c r="A65" s="293">
        <v>3</v>
      </c>
      <c r="B65" s="294" t="s">
        <v>1278</v>
      </c>
      <c r="C65" s="295" t="s">
        <v>1279</v>
      </c>
      <c r="D65" s="296" t="s">
        <v>191</v>
      </c>
      <c r="E65" s="297">
        <v>98.91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-1.4E-2</v>
      </c>
      <c r="K65" s="300">
        <f>E65*J65</f>
        <v>-1.3847400000000001</v>
      </c>
      <c r="O65" s="292">
        <v>2</v>
      </c>
      <c r="AA65" s="261">
        <v>1</v>
      </c>
      <c r="AB65" s="261">
        <v>7</v>
      </c>
      <c r="AC65" s="261">
        <v>7</v>
      </c>
      <c r="AZ65" s="261">
        <v>2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7</v>
      </c>
    </row>
    <row r="66" spans="1:80" x14ac:dyDescent="0.2">
      <c r="A66" s="301"/>
      <c r="B66" s="302"/>
      <c r="C66" s="303" t="s">
        <v>1280</v>
      </c>
      <c r="D66" s="304"/>
      <c r="E66" s="304"/>
      <c r="F66" s="304"/>
      <c r="G66" s="305"/>
      <c r="I66" s="306"/>
      <c r="K66" s="306"/>
      <c r="L66" s="307" t="s">
        <v>1280</v>
      </c>
      <c r="O66" s="292">
        <v>3</v>
      </c>
    </row>
    <row r="67" spans="1:80" x14ac:dyDescent="0.2">
      <c r="A67" s="301"/>
      <c r="B67" s="308"/>
      <c r="C67" s="309" t="s">
        <v>747</v>
      </c>
      <c r="D67" s="310"/>
      <c r="E67" s="311">
        <v>26.25</v>
      </c>
      <c r="F67" s="312"/>
      <c r="G67" s="313"/>
      <c r="H67" s="314"/>
      <c r="I67" s="306"/>
      <c r="J67" s="315"/>
      <c r="K67" s="306"/>
      <c r="M67" s="307" t="s">
        <v>747</v>
      </c>
      <c r="O67" s="292"/>
    </row>
    <row r="68" spans="1:80" x14ac:dyDescent="0.2">
      <c r="A68" s="301"/>
      <c r="B68" s="308"/>
      <c r="C68" s="309" t="s">
        <v>748</v>
      </c>
      <c r="D68" s="310"/>
      <c r="E68" s="311">
        <v>8.1999999999999993</v>
      </c>
      <c r="F68" s="312"/>
      <c r="G68" s="313"/>
      <c r="H68" s="314"/>
      <c r="I68" s="306"/>
      <c r="J68" s="315"/>
      <c r="K68" s="306"/>
      <c r="M68" s="307" t="s">
        <v>748</v>
      </c>
      <c r="O68" s="292"/>
    </row>
    <row r="69" spans="1:80" x14ac:dyDescent="0.2">
      <c r="A69" s="301"/>
      <c r="B69" s="308"/>
      <c r="C69" s="309" t="s">
        <v>749</v>
      </c>
      <c r="D69" s="310"/>
      <c r="E69" s="311">
        <v>35</v>
      </c>
      <c r="F69" s="312"/>
      <c r="G69" s="313"/>
      <c r="H69" s="314"/>
      <c r="I69" s="306"/>
      <c r="J69" s="315"/>
      <c r="K69" s="306"/>
      <c r="M69" s="307" t="s">
        <v>749</v>
      </c>
      <c r="O69" s="292"/>
    </row>
    <row r="70" spans="1:80" x14ac:dyDescent="0.2">
      <c r="A70" s="301"/>
      <c r="B70" s="308"/>
      <c r="C70" s="309" t="s">
        <v>750</v>
      </c>
      <c r="D70" s="310"/>
      <c r="E70" s="311">
        <v>29.46</v>
      </c>
      <c r="F70" s="312"/>
      <c r="G70" s="313"/>
      <c r="H70" s="314"/>
      <c r="I70" s="306"/>
      <c r="J70" s="315"/>
      <c r="K70" s="306"/>
      <c r="M70" s="307" t="s">
        <v>750</v>
      </c>
      <c r="O70" s="292"/>
    </row>
    <row r="71" spans="1:80" x14ac:dyDescent="0.2">
      <c r="A71" s="293">
        <v>4</v>
      </c>
      <c r="B71" s="294" t="s">
        <v>758</v>
      </c>
      <c r="C71" s="295" t="s">
        <v>759</v>
      </c>
      <c r="D71" s="296" t="s">
        <v>12</v>
      </c>
      <c r="E71" s="297"/>
      <c r="F71" s="297">
        <v>0</v>
      </c>
      <c r="G71" s="298">
        <f>E71*F71</f>
        <v>0</v>
      </c>
      <c r="H71" s="299">
        <v>0</v>
      </c>
      <c r="I71" s="300">
        <f>E71*H71</f>
        <v>0</v>
      </c>
      <c r="J71" s="299"/>
      <c r="K71" s="300">
        <f>E71*J71</f>
        <v>0</v>
      </c>
      <c r="O71" s="292">
        <v>2</v>
      </c>
      <c r="AA71" s="261">
        <v>7</v>
      </c>
      <c r="AB71" s="261">
        <v>1002</v>
      </c>
      <c r="AC71" s="261">
        <v>5</v>
      </c>
      <c r="AZ71" s="261">
        <v>2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7</v>
      </c>
      <c r="CB71" s="292">
        <v>1002</v>
      </c>
    </row>
    <row r="72" spans="1:80" x14ac:dyDescent="0.2">
      <c r="A72" s="316"/>
      <c r="B72" s="317" t="s">
        <v>101</v>
      </c>
      <c r="C72" s="318" t="s">
        <v>668</v>
      </c>
      <c r="D72" s="319"/>
      <c r="E72" s="320"/>
      <c r="F72" s="321"/>
      <c r="G72" s="322">
        <f>SUM(G15:G71)</f>
        <v>0</v>
      </c>
      <c r="H72" s="323"/>
      <c r="I72" s="324">
        <f>SUM(I15:I71)</f>
        <v>0</v>
      </c>
      <c r="J72" s="323"/>
      <c r="K72" s="324">
        <f>SUM(K15:K71)</f>
        <v>-22.918511000000002</v>
      </c>
      <c r="O72" s="292">
        <v>4</v>
      </c>
      <c r="BA72" s="325">
        <f>SUM(BA15:BA71)</f>
        <v>0</v>
      </c>
      <c r="BB72" s="325">
        <f>SUM(BB15:BB71)</f>
        <v>0</v>
      </c>
      <c r="BC72" s="325">
        <f>SUM(BC15:BC71)</f>
        <v>0</v>
      </c>
      <c r="BD72" s="325">
        <f>SUM(BD15:BD71)</f>
        <v>0</v>
      </c>
      <c r="BE72" s="325">
        <f>SUM(BE15:BE71)</f>
        <v>0</v>
      </c>
    </row>
    <row r="73" spans="1:80" x14ac:dyDescent="0.2">
      <c r="A73" s="282" t="s">
        <v>97</v>
      </c>
      <c r="B73" s="283" t="s">
        <v>823</v>
      </c>
      <c r="C73" s="284" t="s">
        <v>824</v>
      </c>
      <c r="D73" s="285"/>
      <c r="E73" s="286"/>
      <c r="F73" s="286"/>
      <c r="G73" s="287"/>
      <c r="H73" s="288"/>
      <c r="I73" s="289"/>
      <c r="J73" s="290"/>
      <c r="K73" s="291"/>
      <c r="O73" s="292">
        <v>1</v>
      </c>
    </row>
    <row r="74" spans="1:80" x14ac:dyDescent="0.2">
      <c r="A74" s="293">
        <v>5</v>
      </c>
      <c r="B74" s="294" t="s">
        <v>835</v>
      </c>
      <c r="C74" s="295" t="s">
        <v>836</v>
      </c>
      <c r="D74" s="296" t="s">
        <v>198</v>
      </c>
      <c r="E74" s="297">
        <v>22.918510999999999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/>
      <c r="K74" s="300">
        <f>E74*J74</f>
        <v>0</v>
      </c>
      <c r="O74" s="292">
        <v>2</v>
      </c>
      <c r="AA74" s="261">
        <v>8</v>
      </c>
      <c r="AB74" s="261">
        <v>0</v>
      </c>
      <c r="AC74" s="261">
        <v>3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8</v>
      </c>
      <c r="CB74" s="292">
        <v>0</v>
      </c>
    </row>
    <row r="75" spans="1:80" x14ac:dyDescent="0.2">
      <c r="A75" s="293">
        <v>6</v>
      </c>
      <c r="B75" s="294" t="s">
        <v>837</v>
      </c>
      <c r="C75" s="295" t="s">
        <v>838</v>
      </c>
      <c r="D75" s="296" t="s">
        <v>198</v>
      </c>
      <c r="E75" s="297">
        <v>45.837021999999997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/>
      <c r="K75" s="300">
        <f>E75*J75</f>
        <v>0</v>
      </c>
      <c r="O75" s="292">
        <v>2</v>
      </c>
      <c r="AA75" s="261">
        <v>8</v>
      </c>
      <c r="AB75" s="261">
        <v>0</v>
      </c>
      <c r="AC75" s="261">
        <v>3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8</v>
      </c>
      <c r="CB75" s="292">
        <v>0</v>
      </c>
    </row>
    <row r="76" spans="1:80" x14ac:dyDescent="0.2">
      <c r="A76" s="293">
        <v>7</v>
      </c>
      <c r="B76" s="294" t="s">
        <v>839</v>
      </c>
      <c r="C76" s="295" t="s">
        <v>840</v>
      </c>
      <c r="D76" s="296" t="s">
        <v>198</v>
      </c>
      <c r="E76" s="297">
        <v>22.918510999999999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/>
      <c r="K76" s="300">
        <f>E76*J76</f>
        <v>0</v>
      </c>
      <c r="O76" s="292">
        <v>2</v>
      </c>
      <c r="AA76" s="261">
        <v>8</v>
      </c>
      <c r="AB76" s="261">
        <v>0</v>
      </c>
      <c r="AC76" s="261">
        <v>3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8</v>
      </c>
      <c r="CB76" s="292">
        <v>0</v>
      </c>
    </row>
    <row r="77" spans="1:80" x14ac:dyDescent="0.2">
      <c r="A77" s="293">
        <v>8</v>
      </c>
      <c r="B77" s="294" t="s">
        <v>841</v>
      </c>
      <c r="C77" s="295" t="s">
        <v>842</v>
      </c>
      <c r="D77" s="296" t="s">
        <v>198</v>
      </c>
      <c r="E77" s="297">
        <v>1352.192149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/>
      <c r="K77" s="300">
        <f>E77*J77</f>
        <v>0</v>
      </c>
      <c r="O77" s="292">
        <v>2</v>
      </c>
      <c r="AA77" s="261">
        <v>8</v>
      </c>
      <c r="AB77" s="261">
        <v>0</v>
      </c>
      <c r="AC77" s="261">
        <v>3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8</v>
      </c>
      <c r="CB77" s="292">
        <v>0</v>
      </c>
    </row>
    <row r="78" spans="1:80" x14ac:dyDescent="0.2">
      <c r="A78" s="293">
        <v>9</v>
      </c>
      <c r="B78" s="294" t="s">
        <v>843</v>
      </c>
      <c r="C78" s="295" t="s">
        <v>844</v>
      </c>
      <c r="D78" s="296" t="s">
        <v>198</v>
      </c>
      <c r="E78" s="297">
        <v>22.918510999999999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/>
      <c r="K78" s="300">
        <f>E78*J78</f>
        <v>0</v>
      </c>
      <c r="O78" s="292">
        <v>2</v>
      </c>
      <c r="AA78" s="261">
        <v>8</v>
      </c>
      <c r="AB78" s="261">
        <v>0</v>
      </c>
      <c r="AC78" s="261">
        <v>3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8</v>
      </c>
      <c r="CB78" s="292">
        <v>0</v>
      </c>
    </row>
    <row r="79" spans="1:80" x14ac:dyDescent="0.2">
      <c r="A79" s="293">
        <v>10</v>
      </c>
      <c r="B79" s="294" t="s">
        <v>845</v>
      </c>
      <c r="C79" s="295" t="s">
        <v>846</v>
      </c>
      <c r="D79" s="296" t="s">
        <v>198</v>
      </c>
      <c r="E79" s="297">
        <v>45.837021999999997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/>
      <c r="K79" s="300">
        <f>E79*J79</f>
        <v>0</v>
      </c>
      <c r="O79" s="292">
        <v>2</v>
      </c>
      <c r="AA79" s="261">
        <v>8</v>
      </c>
      <c r="AB79" s="261">
        <v>0</v>
      </c>
      <c r="AC79" s="261">
        <v>3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8</v>
      </c>
      <c r="CB79" s="292">
        <v>0</v>
      </c>
    </row>
    <row r="80" spans="1:80" x14ac:dyDescent="0.2">
      <c r="A80" s="293">
        <v>11</v>
      </c>
      <c r="B80" s="294" t="s">
        <v>847</v>
      </c>
      <c r="C80" s="295" t="s">
        <v>848</v>
      </c>
      <c r="D80" s="296" t="s">
        <v>198</v>
      </c>
      <c r="E80" s="297">
        <v>22.918510999999999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/>
      <c r="K80" s="300">
        <f>E80*J80</f>
        <v>0</v>
      </c>
      <c r="O80" s="292">
        <v>2</v>
      </c>
      <c r="AA80" s="261">
        <v>8</v>
      </c>
      <c r="AB80" s="261">
        <v>0</v>
      </c>
      <c r="AC80" s="261">
        <v>3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8</v>
      </c>
      <c r="CB80" s="292">
        <v>0</v>
      </c>
    </row>
    <row r="81" spans="1:80" x14ac:dyDescent="0.2">
      <c r="A81" s="293">
        <v>12</v>
      </c>
      <c r="B81" s="294" t="s">
        <v>1281</v>
      </c>
      <c r="C81" s="295" t="s">
        <v>1282</v>
      </c>
      <c r="D81" s="296" t="s">
        <v>198</v>
      </c>
      <c r="E81" s="297">
        <v>22.918510999999999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/>
      <c r="K81" s="300">
        <f>E81*J81</f>
        <v>0</v>
      </c>
      <c r="O81" s="292">
        <v>2</v>
      </c>
      <c r="AA81" s="261">
        <v>8</v>
      </c>
      <c r="AB81" s="261">
        <v>0</v>
      </c>
      <c r="AC81" s="261">
        <v>3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8</v>
      </c>
      <c r="CB81" s="292">
        <v>0</v>
      </c>
    </row>
    <row r="82" spans="1:80" x14ac:dyDescent="0.2">
      <c r="A82" s="301"/>
      <c r="B82" s="302"/>
      <c r="C82" s="303" t="s">
        <v>1283</v>
      </c>
      <c r="D82" s="304"/>
      <c r="E82" s="304"/>
      <c r="F82" s="304"/>
      <c r="G82" s="305"/>
      <c r="I82" s="306"/>
      <c r="K82" s="306"/>
      <c r="L82" s="307" t="s">
        <v>1283</v>
      </c>
      <c r="O82" s="292">
        <v>3</v>
      </c>
    </row>
    <row r="83" spans="1:80" x14ac:dyDescent="0.2">
      <c r="A83" s="316"/>
      <c r="B83" s="317" t="s">
        <v>101</v>
      </c>
      <c r="C83" s="318" t="s">
        <v>825</v>
      </c>
      <c r="D83" s="319"/>
      <c r="E83" s="320"/>
      <c r="F83" s="321"/>
      <c r="G83" s="322">
        <f>SUM(G73:G82)</f>
        <v>0</v>
      </c>
      <c r="H83" s="323"/>
      <c r="I83" s="324">
        <f>SUM(I73:I82)</f>
        <v>0</v>
      </c>
      <c r="J83" s="323"/>
      <c r="K83" s="324">
        <f>SUM(K73:K82)</f>
        <v>0</v>
      </c>
      <c r="O83" s="292">
        <v>4</v>
      </c>
      <c r="BA83" s="325">
        <f>SUM(BA73:BA82)</f>
        <v>0</v>
      </c>
      <c r="BB83" s="325">
        <f>SUM(BB73:BB82)</f>
        <v>0</v>
      </c>
      <c r="BC83" s="325">
        <f>SUM(BC73:BC82)</f>
        <v>0</v>
      </c>
      <c r="BD83" s="325">
        <f>SUM(BD73:BD82)</f>
        <v>0</v>
      </c>
      <c r="BE83" s="325">
        <f>SUM(BE73:BE82)</f>
        <v>0</v>
      </c>
    </row>
    <row r="84" spans="1:80" x14ac:dyDescent="0.2">
      <c r="E84" s="261"/>
    </row>
    <row r="85" spans="1:80" x14ac:dyDescent="0.2">
      <c r="E85" s="261"/>
    </row>
    <row r="86" spans="1:80" x14ac:dyDescent="0.2">
      <c r="E86" s="261"/>
    </row>
    <row r="87" spans="1:80" x14ac:dyDescent="0.2">
      <c r="E87" s="261"/>
    </row>
    <row r="88" spans="1:80" x14ac:dyDescent="0.2">
      <c r="E88" s="261"/>
    </row>
    <row r="89" spans="1:80" x14ac:dyDescent="0.2">
      <c r="E89" s="261"/>
    </row>
    <row r="90" spans="1:80" x14ac:dyDescent="0.2">
      <c r="E90" s="261"/>
    </row>
    <row r="91" spans="1:80" x14ac:dyDescent="0.2">
      <c r="E91" s="261"/>
    </row>
    <row r="92" spans="1:80" x14ac:dyDescent="0.2">
      <c r="E92" s="261"/>
    </row>
    <row r="93" spans="1:80" x14ac:dyDescent="0.2">
      <c r="E93" s="261"/>
    </row>
    <row r="94" spans="1:80" x14ac:dyDescent="0.2">
      <c r="E94" s="261"/>
    </row>
    <row r="95" spans="1:80" x14ac:dyDescent="0.2">
      <c r="E95" s="261"/>
    </row>
    <row r="96" spans="1:80" x14ac:dyDescent="0.2">
      <c r="E96" s="261"/>
    </row>
    <row r="97" spans="1:7" x14ac:dyDescent="0.2">
      <c r="E97" s="261"/>
    </row>
    <row r="98" spans="1:7" x14ac:dyDescent="0.2">
      <c r="E98" s="261"/>
    </row>
    <row r="99" spans="1:7" x14ac:dyDescent="0.2">
      <c r="E99" s="261"/>
    </row>
    <row r="100" spans="1:7" x14ac:dyDescent="0.2">
      <c r="E100" s="261"/>
    </row>
    <row r="101" spans="1:7" x14ac:dyDescent="0.2">
      <c r="E101" s="261"/>
    </row>
    <row r="102" spans="1:7" x14ac:dyDescent="0.2">
      <c r="E102" s="261"/>
    </row>
    <row r="103" spans="1:7" x14ac:dyDescent="0.2">
      <c r="E103" s="261"/>
    </row>
    <row r="104" spans="1:7" x14ac:dyDescent="0.2">
      <c r="E104" s="261"/>
    </row>
    <row r="105" spans="1:7" x14ac:dyDescent="0.2">
      <c r="E105" s="261"/>
    </row>
    <row r="106" spans="1:7" x14ac:dyDescent="0.2">
      <c r="E106" s="261"/>
    </row>
    <row r="107" spans="1:7" x14ac:dyDescent="0.2">
      <c r="A107" s="315"/>
      <c r="B107" s="315"/>
      <c r="C107" s="315"/>
      <c r="D107" s="315"/>
      <c r="E107" s="315"/>
      <c r="F107" s="315"/>
      <c r="G107" s="315"/>
    </row>
    <row r="108" spans="1:7" x14ac:dyDescent="0.2">
      <c r="A108" s="315"/>
      <c r="B108" s="315"/>
      <c r="C108" s="315"/>
      <c r="D108" s="315"/>
      <c r="E108" s="315"/>
      <c r="F108" s="315"/>
      <c r="G108" s="315"/>
    </row>
    <row r="109" spans="1:7" x14ac:dyDescent="0.2">
      <c r="A109" s="315"/>
      <c r="B109" s="315"/>
      <c r="C109" s="315"/>
      <c r="D109" s="315"/>
      <c r="E109" s="315"/>
      <c r="F109" s="315"/>
      <c r="G109" s="315"/>
    </row>
    <row r="110" spans="1:7" x14ac:dyDescent="0.2">
      <c r="A110" s="315"/>
      <c r="B110" s="315"/>
      <c r="C110" s="315"/>
      <c r="D110" s="315"/>
      <c r="E110" s="315"/>
      <c r="F110" s="315"/>
      <c r="G110" s="315"/>
    </row>
    <row r="111" spans="1:7" x14ac:dyDescent="0.2">
      <c r="E111" s="261"/>
    </row>
    <row r="112" spans="1:7" x14ac:dyDescent="0.2">
      <c r="E112" s="261"/>
    </row>
    <row r="113" spans="5:5" x14ac:dyDescent="0.2">
      <c r="E113" s="261"/>
    </row>
    <row r="114" spans="5:5" x14ac:dyDescent="0.2">
      <c r="E114" s="261"/>
    </row>
    <row r="115" spans="5:5" x14ac:dyDescent="0.2">
      <c r="E115" s="261"/>
    </row>
    <row r="116" spans="5:5" x14ac:dyDescent="0.2">
      <c r="E116" s="261"/>
    </row>
    <row r="117" spans="5:5" x14ac:dyDescent="0.2">
      <c r="E117" s="261"/>
    </row>
    <row r="118" spans="5:5" x14ac:dyDescent="0.2">
      <c r="E118" s="261"/>
    </row>
    <row r="119" spans="5:5" x14ac:dyDescent="0.2">
      <c r="E119" s="261"/>
    </row>
    <row r="120" spans="5:5" x14ac:dyDescent="0.2">
      <c r="E120" s="261"/>
    </row>
    <row r="121" spans="5:5" x14ac:dyDescent="0.2">
      <c r="E121" s="261"/>
    </row>
    <row r="122" spans="5:5" x14ac:dyDescent="0.2">
      <c r="E122" s="261"/>
    </row>
    <row r="123" spans="5:5" x14ac:dyDescent="0.2">
      <c r="E123" s="261"/>
    </row>
    <row r="124" spans="5:5" x14ac:dyDescent="0.2">
      <c r="E124" s="261"/>
    </row>
    <row r="125" spans="5:5" x14ac:dyDescent="0.2">
      <c r="E125" s="261"/>
    </row>
    <row r="126" spans="5:5" x14ac:dyDescent="0.2">
      <c r="E126" s="261"/>
    </row>
    <row r="127" spans="5:5" x14ac:dyDescent="0.2">
      <c r="E127" s="261"/>
    </row>
    <row r="128" spans="5:5" x14ac:dyDescent="0.2">
      <c r="E128" s="261"/>
    </row>
    <row r="129" spans="1:7" x14ac:dyDescent="0.2">
      <c r="E129" s="261"/>
    </row>
    <row r="130" spans="1:7" x14ac:dyDescent="0.2">
      <c r="E130" s="261"/>
    </row>
    <row r="131" spans="1:7" x14ac:dyDescent="0.2">
      <c r="E131" s="261"/>
    </row>
    <row r="132" spans="1:7" x14ac:dyDescent="0.2">
      <c r="E132" s="261"/>
    </row>
    <row r="133" spans="1:7" x14ac:dyDescent="0.2">
      <c r="E133" s="261"/>
    </row>
    <row r="134" spans="1:7" x14ac:dyDescent="0.2">
      <c r="E134" s="261"/>
    </row>
    <row r="135" spans="1:7" x14ac:dyDescent="0.2">
      <c r="E135" s="261"/>
    </row>
    <row r="136" spans="1:7" x14ac:dyDescent="0.2">
      <c r="E136" s="261"/>
    </row>
    <row r="137" spans="1:7" x14ac:dyDescent="0.2">
      <c r="E137" s="261"/>
    </row>
    <row r="138" spans="1:7" x14ac:dyDescent="0.2">
      <c r="E138" s="261"/>
    </row>
    <row r="139" spans="1:7" x14ac:dyDescent="0.2">
      <c r="E139" s="261"/>
    </row>
    <row r="140" spans="1:7" x14ac:dyDescent="0.2">
      <c r="E140" s="261"/>
    </row>
    <row r="141" spans="1:7" x14ac:dyDescent="0.2">
      <c r="E141" s="261"/>
    </row>
    <row r="142" spans="1:7" x14ac:dyDescent="0.2">
      <c r="A142" s="326"/>
      <c r="B142" s="326"/>
    </row>
    <row r="143" spans="1:7" x14ac:dyDescent="0.2">
      <c r="A143" s="315"/>
      <c r="B143" s="315"/>
      <c r="C143" s="327"/>
      <c r="D143" s="327"/>
      <c r="E143" s="328"/>
      <c r="F143" s="327"/>
      <c r="G143" s="329"/>
    </row>
    <row r="144" spans="1:7" x14ac:dyDescent="0.2">
      <c r="A144" s="330"/>
      <c r="B144" s="330"/>
      <c r="C144" s="315"/>
      <c r="D144" s="315"/>
      <c r="E144" s="331"/>
      <c r="F144" s="315"/>
      <c r="G144" s="315"/>
    </row>
    <row r="145" spans="1:7" x14ac:dyDescent="0.2">
      <c r="A145" s="315"/>
      <c r="B145" s="315"/>
      <c r="C145" s="315"/>
      <c r="D145" s="315"/>
      <c r="E145" s="331"/>
      <c r="F145" s="315"/>
      <c r="G145" s="315"/>
    </row>
    <row r="146" spans="1:7" x14ac:dyDescent="0.2">
      <c r="A146" s="315"/>
      <c r="B146" s="315"/>
      <c r="C146" s="315"/>
      <c r="D146" s="315"/>
      <c r="E146" s="331"/>
      <c r="F146" s="315"/>
      <c r="G146" s="315"/>
    </row>
    <row r="147" spans="1:7" x14ac:dyDescent="0.2">
      <c r="A147" s="315"/>
      <c r="B147" s="315"/>
      <c r="C147" s="315"/>
      <c r="D147" s="315"/>
      <c r="E147" s="331"/>
      <c r="F147" s="315"/>
      <c r="G147" s="315"/>
    </row>
    <row r="148" spans="1:7" x14ac:dyDescent="0.2">
      <c r="A148" s="315"/>
      <c r="B148" s="315"/>
      <c r="C148" s="315"/>
      <c r="D148" s="315"/>
      <c r="E148" s="331"/>
      <c r="F148" s="315"/>
      <c r="G148" s="315"/>
    </row>
    <row r="149" spans="1:7" x14ac:dyDescent="0.2">
      <c r="A149" s="315"/>
      <c r="B149" s="315"/>
      <c r="C149" s="315"/>
      <c r="D149" s="315"/>
      <c r="E149" s="331"/>
      <c r="F149" s="315"/>
      <c r="G149" s="315"/>
    </row>
    <row r="150" spans="1:7" x14ac:dyDescent="0.2">
      <c r="A150" s="315"/>
      <c r="B150" s="315"/>
      <c r="C150" s="315"/>
      <c r="D150" s="315"/>
      <c r="E150" s="331"/>
      <c r="F150" s="315"/>
      <c r="G150" s="315"/>
    </row>
    <row r="151" spans="1:7" x14ac:dyDescent="0.2">
      <c r="A151" s="315"/>
      <c r="B151" s="315"/>
      <c r="C151" s="315"/>
      <c r="D151" s="315"/>
      <c r="E151" s="331"/>
      <c r="F151" s="315"/>
      <c r="G151" s="315"/>
    </row>
    <row r="152" spans="1:7" x14ac:dyDescent="0.2">
      <c r="A152" s="315"/>
      <c r="B152" s="315"/>
      <c r="C152" s="315"/>
      <c r="D152" s="315"/>
      <c r="E152" s="331"/>
      <c r="F152" s="315"/>
      <c r="G152" s="315"/>
    </row>
    <row r="153" spans="1:7" x14ac:dyDescent="0.2">
      <c r="A153" s="315"/>
      <c r="B153" s="315"/>
      <c r="C153" s="315"/>
      <c r="D153" s="315"/>
      <c r="E153" s="331"/>
      <c r="F153" s="315"/>
      <c r="G153" s="315"/>
    </row>
    <row r="154" spans="1:7" x14ac:dyDescent="0.2">
      <c r="A154" s="315"/>
      <c r="B154" s="315"/>
      <c r="C154" s="315"/>
      <c r="D154" s="315"/>
      <c r="E154" s="331"/>
      <c r="F154" s="315"/>
      <c r="G154" s="315"/>
    </row>
    <row r="155" spans="1:7" x14ac:dyDescent="0.2">
      <c r="A155" s="315"/>
      <c r="B155" s="315"/>
      <c r="C155" s="315"/>
      <c r="D155" s="315"/>
      <c r="E155" s="331"/>
      <c r="F155" s="315"/>
      <c r="G155" s="315"/>
    </row>
    <row r="156" spans="1:7" x14ac:dyDescent="0.2">
      <c r="A156" s="315"/>
      <c r="B156" s="315"/>
      <c r="C156" s="315"/>
      <c r="D156" s="315"/>
      <c r="E156" s="331"/>
      <c r="F156" s="315"/>
      <c r="G156" s="315"/>
    </row>
  </sheetData>
  <mergeCells count="63">
    <mergeCell ref="C67:D67"/>
    <mergeCell ref="C68:D68"/>
    <mergeCell ref="C69:D69"/>
    <mergeCell ref="C70:D70"/>
    <mergeCell ref="C82:G82"/>
    <mergeCell ref="C60:D60"/>
    <mergeCell ref="C61:D61"/>
    <mergeCell ref="C62:D62"/>
    <mergeCell ref="C63:D63"/>
    <mergeCell ref="C64:D64"/>
    <mergeCell ref="C66:G66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30:D30"/>
    <mergeCell ref="C31:D31"/>
    <mergeCell ref="C32:D32"/>
    <mergeCell ref="C33:D33"/>
    <mergeCell ref="C34:D34"/>
    <mergeCell ref="C35:D35"/>
    <mergeCell ref="C24:D24"/>
    <mergeCell ref="C25:D25"/>
    <mergeCell ref="C26:D26"/>
    <mergeCell ref="C27:D27"/>
    <mergeCell ref="C28:D28"/>
    <mergeCell ref="C29:D29"/>
    <mergeCell ref="C13:D13"/>
    <mergeCell ref="C17:D17"/>
    <mergeCell ref="C18:D18"/>
    <mergeCell ref="C19:D19"/>
    <mergeCell ref="C20:D20"/>
    <mergeCell ref="C21:D21"/>
    <mergeCell ref="C22:D22"/>
    <mergeCell ref="C23:D23"/>
    <mergeCell ref="A1:G1"/>
    <mergeCell ref="A3:B3"/>
    <mergeCell ref="A4:B4"/>
    <mergeCell ref="E4:G4"/>
    <mergeCell ref="C9:G9"/>
    <mergeCell ref="C10:G10"/>
    <mergeCell ref="C11:G11"/>
    <mergeCell ref="C12:G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110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01 Pol'!B7</f>
        <v>991</v>
      </c>
      <c r="B7" s="70" t="str">
        <f>'1 01 Pol'!C7</f>
        <v>Ostatní náklady</v>
      </c>
      <c r="D7" s="230"/>
      <c r="E7" s="333">
        <f>'1 01 Pol'!BA34</f>
        <v>0</v>
      </c>
      <c r="F7" s="334">
        <f>'1 01 Pol'!BB34</f>
        <v>0</v>
      </c>
      <c r="G7" s="334">
        <f>'1 01 Pol'!BC34</f>
        <v>0</v>
      </c>
      <c r="H7" s="334">
        <f>'1 01 Pol'!BD34</f>
        <v>0</v>
      </c>
      <c r="I7" s="335">
        <f>'1 01 Pol'!BE34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136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137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138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139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140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141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142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143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7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01 Rek'!H1</f>
        <v>01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01 Rek'!G2</f>
        <v>Vedlejší náklady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111</v>
      </c>
      <c r="C7" s="284" t="s">
        <v>112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114</v>
      </c>
      <c r="C8" s="295" t="s">
        <v>115</v>
      </c>
      <c r="D8" s="296" t="s">
        <v>116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117</v>
      </c>
      <c r="D9" s="304"/>
      <c r="E9" s="304"/>
      <c r="F9" s="304"/>
      <c r="G9" s="305"/>
      <c r="I9" s="306"/>
      <c r="K9" s="306"/>
      <c r="L9" s="307" t="s">
        <v>117</v>
      </c>
      <c r="O9" s="292">
        <v>3</v>
      </c>
    </row>
    <row r="10" spans="1:80" x14ac:dyDescent="0.2">
      <c r="A10" s="301"/>
      <c r="B10" s="302"/>
      <c r="C10" s="303" t="s">
        <v>118</v>
      </c>
      <c r="D10" s="304"/>
      <c r="E10" s="304"/>
      <c r="F10" s="304"/>
      <c r="G10" s="305"/>
      <c r="I10" s="306"/>
      <c r="K10" s="306"/>
      <c r="L10" s="307" t="s">
        <v>118</v>
      </c>
      <c r="O10" s="292">
        <v>3</v>
      </c>
    </row>
    <row r="11" spans="1:80" x14ac:dyDescent="0.2">
      <c r="A11" s="301"/>
      <c r="B11" s="302"/>
      <c r="C11" s="303" t="s">
        <v>119</v>
      </c>
      <c r="D11" s="304"/>
      <c r="E11" s="304"/>
      <c r="F11" s="304"/>
      <c r="G11" s="305"/>
      <c r="I11" s="306"/>
      <c r="K11" s="306"/>
      <c r="L11" s="307" t="s">
        <v>119</v>
      </c>
      <c r="O11" s="292">
        <v>3</v>
      </c>
    </row>
    <row r="12" spans="1:80" ht="22.5" x14ac:dyDescent="0.2">
      <c r="A12" s="301"/>
      <c r="B12" s="302"/>
      <c r="C12" s="303" t="s">
        <v>120</v>
      </c>
      <c r="D12" s="304"/>
      <c r="E12" s="304"/>
      <c r="F12" s="304"/>
      <c r="G12" s="305"/>
      <c r="I12" s="306"/>
      <c r="K12" s="306"/>
      <c r="L12" s="307" t="s">
        <v>120</v>
      </c>
      <c r="O12" s="292">
        <v>3</v>
      </c>
    </row>
    <row r="13" spans="1:80" x14ac:dyDescent="0.2">
      <c r="A13" s="301"/>
      <c r="B13" s="302"/>
      <c r="C13" s="303" t="s">
        <v>121</v>
      </c>
      <c r="D13" s="304"/>
      <c r="E13" s="304"/>
      <c r="F13" s="304"/>
      <c r="G13" s="305"/>
      <c r="I13" s="306"/>
      <c r="K13" s="306"/>
      <c r="L13" s="307" t="s">
        <v>121</v>
      </c>
      <c r="O13" s="292">
        <v>3</v>
      </c>
    </row>
    <row r="14" spans="1:80" x14ac:dyDescent="0.2">
      <c r="A14" s="301"/>
      <c r="B14" s="308"/>
      <c r="C14" s="309" t="s">
        <v>98</v>
      </c>
      <c r="D14" s="310"/>
      <c r="E14" s="311">
        <v>1</v>
      </c>
      <c r="F14" s="312"/>
      <c r="G14" s="313"/>
      <c r="H14" s="314"/>
      <c r="I14" s="306"/>
      <c r="J14" s="315"/>
      <c r="K14" s="306"/>
      <c r="M14" s="307">
        <v>1</v>
      </c>
      <c r="O14" s="292"/>
    </row>
    <row r="15" spans="1:80" x14ac:dyDescent="0.2">
      <c r="A15" s="293">
        <v>2</v>
      </c>
      <c r="B15" s="294" t="s">
        <v>122</v>
      </c>
      <c r="C15" s="295" t="s">
        <v>123</v>
      </c>
      <c r="D15" s="296" t="s">
        <v>116</v>
      </c>
      <c r="E15" s="297">
        <v>1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 x14ac:dyDescent="0.2">
      <c r="A16" s="301"/>
      <c r="B16" s="302"/>
      <c r="C16" s="303" t="s">
        <v>124</v>
      </c>
      <c r="D16" s="304"/>
      <c r="E16" s="304"/>
      <c r="F16" s="304"/>
      <c r="G16" s="305"/>
      <c r="I16" s="306"/>
      <c r="K16" s="306"/>
      <c r="L16" s="307" t="s">
        <v>124</v>
      </c>
      <c r="O16" s="292">
        <v>3</v>
      </c>
    </row>
    <row r="17" spans="1:80" x14ac:dyDescent="0.2">
      <c r="A17" s="301"/>
      <c r="B17" s="302"/>
      <c r="C17" s="303" t="s">
        <v>125</v>
      </c>
      <c r="D17" s="304"/>
      <c r="E17" s="304"/>
      <c r="F17" s="304"/>
      <c r="G17" s="305"/>
      <c r="I17" s="306"/>
      <c r="K17" s="306"/>
      <c r="L17" s="307" t="s">
        <v>125</v>
      </c>
      <c r="O17" s="292">
        <v>3</v>
      </c>
    </row>
    <row r="18" spans="1:80" x14ac:dyDescent="0.2">
      <c r="A18" s="301"/>
      <c r="B18" s="302"/>
      <c r="C18" s="303" t="s">
        <v>119</v>
      </c>
      <c r="D18" s="304"/>
      <c r="E18" s="304"/>
      <c r="F18" s="304"/>
      <c r="G18" s="305"/>
      <c r="I18" s="306"/>
      <c r="K18" s="306"/>
      <c r="L18" s="307" t="s">
        <v>119</v>
      </c>
      <c r="O18" s="292">
        <v>3</v>
      </c>
    </row>
    <row r="19" spans="1:80" x14ac:dyDescent="0.2">
      <c r="A19" s="301"/>
      <c r="B19" s="308"/>
      <c r="C19" s="309" t="s">
        <v>98</v>
      </c>
      <c r="D19" s="310"/>
      <c r="E19" s="311">
        <v>1</v>
      </c>
      <c r="F19" s="312"/>
      <c r="G19" s="313"/>
      <c r="H19" s="314"/>
      <c r="I19" s="306"/>
      <c r="J19" s="315"/>
      <c r="K19" s="306"/>
      <c r="M19" s="307">
        <v>1</v>
      </c>
      <c r="O19" s="292"/>
    </row>
    <row r="20" spans="1:80" x14ac:dyDescent="0.2">
      <c r="A20" s="293">
        <v>3</v>
      </c>
      <c r="B20" s="294" t="s">
        <v>126</v>
      </c>
      <c r="C20" s="295" t="s">
        <v>127</v>
      </c>
      <c r="D20" s="296" t="s">
        <v>116</v>
      </c>
      <c r="E20" s="297">
        <v>1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 x14ac:dyDescent="0.2">
      <c r="A21" s="301"/>
      <c r="B21" s="302"/>
      <c r="C21" s="303" t="s">
        <v>128</v>
      </c>
      <c r="D21" s="304"/>
      <c r="E21" s="304"/>
      <c r="F21" s="304"/>
      <c r="G21" s="305"/>
      <c r="I21" s="306"/>
      <c r="K21" s="306"/>
      <c r="L21" s="307" t="s">
        <v>128</v>
      </c>
      <c r="O21" s="292">
        <v>3</v>
      </c>
    </row>
    <row r="22" spans="1:80" x14ac:dyDescent="0.2">
      <c r="A22" s="301"/>
      <c r="B22" s="302"/>
      <c r="C22" s="303" t="s">
        <v>129</v>
      </c>
      <c r="D22" s="304"/>
      <c r="E22" s="304"/>
      <c r="F22" s="304"/>
      <c r="G22" s="305"/>
      <c r="I22" s="306"/>
      <c r="K22" s="306"/>
      <c r="L22" s="307" t="s">
        <v>129</v>
      </c>
      <c r="O22" s="292">
        <v>3</v>
      </c>
    </row>
    <row r="23" spans="1:80" x14ac:dyDescent="0.2">
      <c r="A23" s="301"/>
      <c r="B23" s="302"/>
      <c r="C23" s="303"/>
      <c r="D23" s="304"/>
      <c r="E23" s="304"/>
      <c r="F23" s="304"/>
      <c r="G23" s="305"/>
      <c r="I23" s="306"/>
      <c r="K23" s="306"/>
      <c r="L23" s="307"/>
      <c r="O23" s="292">
        <v>3</v>
      </c>
    </row>
    <row r="24" spans="1:80" x14ac:dyDescent="0.2">
      <c r="A24" s="301"/>
      <c r="B24" s="302"/>
      <c r="C24" s="303"/>
      <c r="D24" s="304"/>
      <c r="E24" s="304"/>
      <c r="F24" s="304"/>
      <c r="G24" s="305"/>
      <c r="I24" s="306"/>
      <c r="K24" s="306"/>
      <c r="L24" s="307"/>
      <c r="O24" s="292">
        <v>3</v>
      </c>
    </row>
    <row r="25" spans="1:80" x14ac:dyDescent="0.2">
      <c r="A25" s="301"/>
      <c r="B25" s="308"/>
      <c r="C25" s="309" t="s">
        <v>98</v>
      </c>
      <c r="D25" s="310"/>
      <c r="E25" s="311">
        <v>1</v>
      </c>
      <c r="F25" s="312"/>
      <c r="G25" s="313"/>
      <c r="H25" s="314"/>
      <c r="I25" s="306"/>
      <c r="J25" s="315"/>
      <c r="K25" s="306"/>
      <c r="M25" s="307">
        <v>1</v>
      </c>
      <c r="O25" s="292"/>
    </row>
    <row r="26" spans="1:80" x14ac:dyDescent="0.2">
      <c r="A26" s="293">
        <v>4</v>
      </c>
      <c r="B26" s="294" t="s">
        <v>130</v>
      </c>
      <c r="C26" s="295" t="s">
        <v>131</v>
      </c>
      <c r="D26" s="296" t="s">
        <v>116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0</v>
      </c>
      <c r="AC26" s="261">
        <v>0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0</v>
      </c>
    </row>
    <row r="27" spans="1:80" x14ac:dyDescent="0.2">
      <c r="A27" s="301"/>
      <c r="B27" s="302"/>
      <c r="C27" s="303" t="s">
        <v>132</v>
      </c>
      <c r="D27" s="304"/>
      <c r="E27" s="304"/>
      <c r="F27" s="304"/>
      <c r="G27" s="305"/>
      <c r="I27" s="306"/>
      <c r="K27" s="306"/>
      <c r="L27" s="307" t="s">
        <v>132</v>
      </c>
      <c r="O27" s="292">
        <v>3</v>
      </c>
    </row>
    <row r="28" spans="1:80" x14ac:dyDescent="0.2">
      <c r="A28" s="301"/>
      <c r="B28" s="302"/>
      <c r="C28" s="303"/>
      <c r="D28" s="304"/>
      <c r="E28" s="304"/>
      <c r="F28" s="304"/>
      <c r="G28" s="305"/>
      <c r="I28" s="306"/>
      <c r="K28" s="306"/>
      <c r="L28" s="307"/>
      <c r="O28" s="292">
        <v>3</v>
      </c>
    </row>
    <row r="29" spans="1:80" ht="22.5" x14ac:dyDescent="0.2">
      <c r="A29" s="301"/>
      <c r="B29" s="302"/>
      <c r="C29" s="303" t="s">
        <v>133</v>
      </c>
      <c r="D29" s="304"/>
      <c r="E29" s="304"/>
      <c r="F29" s="304"/>
      <c r="G29" s="305"/>
      <c r="I29" s="306"/>
      <c r="K29" s="306"/>
      <c r="L29" s="307" t="s">
        <v>133</v>
      </c>
      <c r="O29" s="292">
        <v>3</v>
      </c>
    </row>
    <row r="30" spans="1:80" x14ac:dyDescent="0.2">
      <c r="A30" s="301"/>
      <c r="B30" s="302"/>
      <c r="C30" s="303" t="s">
        <v>134</v>
      </c>
      <c r="D30" s="304"/>
      <c r="E30" s="304"/>
      <c r="F30" s="304"/>
      <c r="G30" s="305"/>
      <c r="I30" s="306"/>
      <c r="K30" s="306"/>
      <c r="L30" s="307" t="s">
        <v>134</v>
      </c>
      <c r="O30" s="292">
        <v>3</v>
      </c>
    </row>
    <row r="31" spans="1:80" x14ac:dyDescent="0.2">
      <c r="A31" s="301"/>
      <c r="B31" s="302"/>
      <c r="C31" s="303"/>
      <c r="D31" s="304"/>
      <c r="E31" s="304"/>
      <c r="F31" s="304"/>
      <c r="G31" s="305"/>
      <c r="I31" s="306"/>
      <c r="K31" s="306"/>
      <c r="L31" s="307"/>
      <c r="O31" s="292">
        <v>3</v>
      </c>
    </row>
    <row r="32" spans="1:80" ht="33.75" x14ac:dyDescent="0.2">
      <c r="A32" s="301"/>
      <c r="B32" s="302"/>
      <c r="C32" s="303" t="s">
        <v>135</v>
      </c>
      <c r="D32" s="304"/>
      <c r="E32" s="304"/>
      <c r="F32" s="304"/>
      <c r="G32" s="305"/>
      <c r="I32" s="306"/>
      <c r="K32" s="306"/>
      <c r="L32" s="307" t="s">
        <v>135</v>
      </c>
      <c r="O32" s="292">
        <v>3</v>
      </c>
    </row>
    <row r="33" spans="1:57" x14ac:dyDescent="0.2">
      <c r="A33" s="301"/>
      <c r="B33" s="308"/>
      <c r="C33" s="309" t="s">
        <v>98</v>
      </c>
      <c r="D33" s="310"/>
      <c r="E33" s="311">
        <v>1</v>
      </c>
      <c r="F33" s="312"/>
      <c r="G33" s="313"/>
      <c r="H33" s="314"/>
      <c r="I33" s="306"/>
      <c r="J33" s="315"/>
      <c r="K33" s="306"/>
      <c r="M33" s="307">
        <v>1</v>
      </c>
      <c r="O33" s="292"/>
    </row>
    <row r="34" spans="1:57" x14ac:dyDescent="0.2">
      <c r="A34" s="316"/>
      <c r="B34" s="317" t="s">
        <v>101</v>
      </c>
      <c r="C34" s="318" t="s">
        <v>113</v>
      </c>
      <c r="D34" s="319"/>
      <c r="E34" s="320"/>
      <c r="F34" s="321"/>
      <c r="G34" s="322">
        <f>SUM(G7:G33)</f>
        <v>0</v>
      </c>
      <c r="H34" s="323"/>
      <c r="I34" s="324">
        <f>SUM(I7:I33)</f>
        <v>0</v>
      </c>
      <c r="J34" s="323"/>
      <c r="K34" s="324">
        <f>SUM(K7:K33)</f>
        <v>0</v>
      </c>
      <c r="O34" s="292">
        <v>4</v>
      </c>
      <c r="BA34" s="325">
        <f>SUM(BA7:BA33)</f>
        <v>0</v>
      </c>
      <c r="BB34" s="325">
        <f>SUM(BB7:BB33)</f>
        <v>0</v>
      </c>
      <c r="BC34" s="325">
        <f>SUM(BC7:BC33)</f>
        <v>0</v>
      </c>
      <c r="BD34" s="325">
        <f>SUM(BD7:BD33)</f>
        <v>0</v>
      </c>
      <c r="BE34" s="325">
        <f>SUM(BE7:BE33)</f>
        <v>0</v>
      </c>
    </row>
    <row r="35" spans="1:57" x14ac:dyDescent="0.2">
      <c r="E35" s="261"/>
    </row>
    <row r="36" spans="1:57" x14ac:dyDescent="0.2">
      <c r="E36" s="261"/>
    </row>
    <row r="37" spans="1:57" x14ac:dyDescent="0.2">
      <c r="E37" s="261"/>
    </row>
    <row r="38" spans="1:57" x14ac:dyDescent="0.2">
      <c r="E38" s="261"/>
    </row>
    <row r="39" spans="1:57" x14ac:dyDescent="0.2">
      <c r="E39" s="261"/>
    </row>
    <row r="40" spans="1:57" x14ac:dyDescent="0.2">
      <c r="E40" s="261"/>
    </row>
    <row r="41" spans="1:57" x14ac:dyDescent="0.2">
      <c r="E41" s="261"/>
    </row>
    <row r="42" spans="1:57" x14ac:dyDescent="0.2">
      <c r="E42" s="261"/>
    </row>
    <row r="43" spans="1:57" x14ac:dyDescent="0.2">
      <c r="E43" s="261"/>
    </row>
    <row r="44" spans="1:57" x14ac:dyDescent="0.2">
      <c r="E44" s="261"/>
    </row>
    <row r="45" spans="1:57" x14ac:dyDescent="0.2">
      <c r="E45" s="261"/>
    </row>
    <row r="46" spans="1:57" x14ac:dyDescent="0.2">
      <c r="E46" s="261"/>
    </row>
    <row r="47" spans="1:57" x14ac:dyDescent="0.2">
      <c r="E47" s="261"/>
    </row>
    <row r="48" spans="1:57" x14ac:dyDescent="0.2">
      <c r="E48" s="261"/>
    </row>
    <row r="49" spans="1:7" x14ac:dyDescent="0.2">
      <c r="E49" s="261"/>
    </row>
    <row r="50" spans="1:7" x14ac:dyDescent="0.2">
      <c r="E50" s="261"/>
    </row>
    <row r="51" spans="1:7" x14ac:dyDescent="0.2">
      <c r="E51" s="261"/>
    </row>
    <row r="52" spans="1:7" x14ac:dyDescent="0.2">
      <c r="E52" s="261"/>
    </row>
    <row r="53" spans="1:7" x14ac:dyDescent="0.2">
      <c r="E53" s="261"/>
    </row>
    <row r="54" spans="1:7" x14ac:dyDescent="0.2">
      <c r="E54" s="261"/>
    </row>
    <row r="55" spans="1:7" x14ac:dyDescent="0.2">
      <c r="E55" s="261"/>
    </row>
    <row r="56" spans="1:7" x14ac:dyDescent="0.2">
      <c r="E56" s="261"/>
    </row>
    <row r="57" spans="1:7" x14ac:dyDescent="0.2">
      <c r="E57" s="261"/>
    </row>
    <row r="58" spans="1:7" x14ac:dyDescent="0.2">
      <c r="A58" s="315"/>
      <c r="B58" s="315"/>
      <c r="C58" s="315"/>
      <c r="D58" s="315"/>
      <c r="E58" s="315"/>
      <c r="F58" s="315"/>
      <c r="G58" s="315"/>
    </row>
    <row r="59" spans="1:7" x14ac:dyDescent="0.2">
      <c r="A59" s="315"/>
      <c r="B59" s="315"/>
      <c r="C59" s="315"/>
      <c r="D59" s="315"/>
      <c r="E59" s="315"/>
      <c r="F59" s="315"/>
      <c r="G59" s="315"/>
    </row>
    <row r="60" spans="1:7" x14ac:dyDescent="0.2">
      <c r="A60" s="315"/>
      <c r="B60" s="315"/>
      <c r="C60" s="315"/>
      <c r="D60" s="315"/>
      <c r="E60" s="315"/>
      <c r="F60" s="315"/>
      <c r="G60" s="315"/>
    </row>
    <row r="61" spans="1:7" x14ac:dyDescent="0.2">
      <c r="A61" s="315"/>
      <c r="B61" s="315"/>
      <c r="C61" s="315"/>
      <c r="D61" s="315"/>
      <c r="E61" s="315"/>
      <c r="F61" s="315"/>
      <c r="G61" s="315"/>
    </row>
    <row r="62" spans="1:7" x14ac:dyDescent="0.2">
      <c r="E62" s="261"/>
    </row>
    <row r="63" spans="1:7" x14ac:dyDescent="0.2">
      <c r="E63" s="261"/>
    </row>
    <row r="64" spans="1:7" x14ac:dyDescent="0.2">
      <c r="E64" s="261"/>
    </row>
    <row r="65" spans="5:5" x14ac:dyDescent="0.2">
      <c r="E65" s="261"/>
    </row>
    <row r="66" spans="5:5" x14ac:dyDescent="0.2">
      <c r="E66" s="261"/>
    </row>
    <row r="67" spans="5:5" x14ac:dyDescent="0.2">
      <c r="E67" s="261"/>
    </row>
    <row r="68" spans="5:5" x14ac:dyDescent="0.2">
      <c r="E68" s="261"/>
    </row>
    <row r="69" spans="5:5" x14ac:dyDescent="0.2">
      <c r="E69" s="261"/>
    </row>
    <row r="70" spans="5:5" x14ac:dyDescent="0.2">
      <c r="E70" s="261"/>
    </row>
    <row r="71" spans="5:5" x14ac:dyDescent="0.2">
      <c r="E71" s="261"/>
    </row>
    <row r="72" spans="5:5" x14ac:dyDescent="0.2">
      <c r="E72" s="261"/>
    </row>
    <row r="73" spans="5:5" x14ac:dyDescent="0.2">
      <c r="E73" s="261"/>
    </row>
    <row r="74" spans="5:5" x14ac:dyDescent="0.2">
      <c r="E74" s="261"/>
    </row>
    <row r="75" spans="5:5" x14ac:dyDescent="0.2">
      <c r="E75" s="261"/>
    </row>
    <row r="76" spans="5:5" x14ac:dyDescent="0.2">
      <c r="E76" s="261"/>
    </row>
    <row r="77" spans="5:5" x14ac:dyDescent="0.2">
      <c r="E77" s="261"/>
    </row>
    <row r="78" spans="5:5" x14ac:dyDescent="0.2">
      <c r="E78" s="261"/>
    </row>
    <row r="79" spans="5:5" x14ac:dyDescent="0.2">
      <c r="E79" s="261"/>
    </row>
    <row r="80" spans="5:5" x14ac:dyDescent="0.2">
      <c r="E80" s="261"/>
    </row>
    <row r="81" spans="1:7" x14ac:dyDescent="0.2">
      <c r="E81" s="261"/>
    </row>
    <row r="82" spans="1:7" x14ac:dyDescent="0.2">
      <c r="E82" s="261"/>
    </row>
    <row r="83" spans="1:7" x14ac:dyDescent="0.2">
      <c r="E83" s="261"/>
    </row>
    <row r="84" spans="1:7" x14ac:dyDescent="0.2">
      <c r="E84" s="261"/>
    </row>
    <row r="85" spans="1:7" x14ac:dyDescent="0.2">
      <c r="E85" s="261"/>
    </row>
    <row r="86" spans="1:7" x14ac:dyDescent="0.2">
      <c r="E86" s="261"/>
    </row>
    <row r="87" spans="1:7" x14ac:dyDescent="0.2">
      <c r="E87" s="261"/>
    </row>
    <row r="88" spans="1:7" x14ac:dyDescent="0.2">
      <c r="E88" s="261"/>
    </row>
    <row r="89" spans="1:7" x14ac:dyDescent="0.2">
      <c r="E89" s="261"/>
    </row>
    <row r="90" spans="1:7" x14ac:dyDescent="0.2">
      <c r="E90" s="261"/>
    </row>
    <row r="91" spans="1:7" x14ac:dyDescent="0.2">
      <c r="E91" s="261"/>
    </row>
    <row r="92" spans="1:7" x14ac:dyDescent="0.2">
      <c r="E92" s="261"/>
    </row>
    <row r="93" spans="1:7" x14ac:dyDescent="0.2">
      <c r="A93" s="326"/>
      <c r="B93" s="326"/>
    </row>
    <row r="94" spans="1:7" x14ac:dyDescent="0.2">
      <c r="A94" s="315"/>
      <c r="B94" s="315"/>
      <c r="C94" s="327"/>
      <c r="D94" s="327"/>
      <c r="E94" s="328"/>
      <c r="F94" s="327"/>
      <c r="G94" s="329"/>
    </row>
    <row r="95" spans="1:7" x14ac:dyDescent="0.2">
      <c r="A95" s="330"/>
      <c r="B95" s="330"/>
      <c r="C95" s="315"/>
      <c r="D95" s="315"/>
      <c r="E95" s="331"/>
      <c r="F95" s="315"/>
      <c r="G95" s="315"/>
    </row>
    <row r="96" spans="1:7" x14ac:dyDescent="0.2">
      <c r="A96" s="315"/>
      <c r="B96" s="315"/>
      <c r="C96" s="315"/>
      <c r="D96" s="315"/>
      <c r="E96" s="331"/>
      <c r="F96" s="315"/>
      <c r="G96" s="315"/>
    </row>
    <row r="97" spans="1:7" x14ac:dyDescent="0.2">
      <c r="A97" s="315"/>
      <c r="B97" s="315"/>
      <c r="C97" s="315"/>
      <c r="D97" s="315"/>
      <c r="E97" s="331"/>
      <c r="F97" s="315"/>
      <c r="G97" s="315"/>
    </row>
    <row r="98" spans="1:7" x14ac:dyDescent="0.2">
      <c r="A98" s="315"/>
      <c r="B98" s="315"/>
      <c r="C98" s="315"/>
      <c r="D98" s="315"/>
      <c r="E98" s="331"/>
      <c r="F98" s="315"/>
      <c r="G98" s="315"/>
    </row>
    <row r="99" spans="1:7" x14ac:dyDescent="0.2">
      <c r="A99" s="315"/>
      <c r="B99" s="315"/>
      <c r="C99" s="315"/>
      <c r="D99" s="315"/>
      <c r="E99" s="331"/>
      <c r="F99" s="315"/>
      <c r="G99" s="315"/>
    </row>
    <row r="100" spans="1:7" x14ac:dyDescent="0.2">
      <c r="A100" s="315"/>
      <c r="B100" s="315"/>
      <c r="C100" s="315"/>
      <c r="D100" s="315"/>
      <c r="E100" s="331"/>
      <c r="F100" s="315"/>
      <c r="G100" s="315"/>
    </row>
    <row r="101" spans="1:7" x14ac:dyDescent="0.2">
      <c r="A101" s="315"/>
      <c r="B101" s="315"/>
      <c r="C101" s="315"/>
      <c r="D101" s="315"/>
      <c r="E101" s="331"/>
      <c r="F101" s="315"/>
      <c r="G101" s="315"/>
    </row>
    <row r="102" spans="1:7" x14ac:dyDescent="0.2">
      <c r="A102" s="315"/>
      <c r="B102" s="315"/>
      <c r="C102" s="315"/>
      <c r="D102" s="315"/>
      <c r="E102" s="331"/>
      <c r="F102" s="315"/>
      <c r="G102" s="315"/>
    </row>
    <row r="103" spans="1:7" x14ac:dyDescent="0.2">
      <c r="A103" s="315"/>
      <c r="B103" s="315"/>
      <c r="C103" s="315"/>
      <c r="D103" s="315"/>
      <c r="E103" s="331"/>
      <c r="F103" s="315"/>
      <c r="G103" s="315"/>
    </row>
    <row r="104" spans="1:7" x14ac:dyDescent="0.2">
      <c r="A104" s="315"/>
      <c r="B104" s="315"/>
      <c r="C104" s="315"/>
      <c r="D104" s="315"/>
      <c r="E104" s="331"/>
      <c r="F104" s="315"/>
      <c r="G104" s="315"/>
    </row>
    <row r="105" spans="1:7" x14ac:dyDescent="0.2">
      <c r="A105" s="315"/>
      <c r="B105" s="315"/>
      <c r="C105" s="315"/>
      <c r="D105" s="315"/>
      <c r="E105" s="331"/>
      <c r="F105" s="315"/>
      <c r="G105" s="315"/>
    </row>
    <row r="106" spans="1:7" x14ac:dyDescent="0.2">
      <c r="A106" s="315"/>
      <c r="B106" s="315"/>
      <c r="C106" s="315"/>
      <c r="D106" s="315"/>
      <c r="E106" s="331"/>
      <c r="F106" s="315"/>
      <c r="G106" s="315"/>
    </row>
    <row r="107" spans="1:7" x14ac:dyDescent="0.2">
      <c r="A107" s="315"/>
      <c r="B107" s="315"/>
      <c r="C107" s="315"/>
      <c r="D107" s="315"/>
      <c r="E107" s="331"/>
      <c r="F107" s="315"/>
      <c r="G107" s="315"/>
    </row>
  </sheetData>
  <mergeCells count="26">
    <mergeCell ref="C28:G28"/>
    <mergeCell ref="C29:G29"/>
    <mergeCell ref="C30:G30"/>
    <mergeCell ref="C31:G31"/>
    <mergeCell ref="C32:G32"/>
    <mergeCell ref="C33:D33"/>
    <mergeCell ref="C21:G21"/>
    <mergeCell ref="C22:G22"/>
    <mergeCell ref="C23:G23"/>
    <mergeCell ref="C24:G24"/>
    <mergeCell ref="C25:D25"/>
    <mergeCell ref="C27:G27"/>
    <mergeCell ref="C13:G13"/>
    <mergeCell ref="C14:D14"/>
    <mergeCell ref="C16:G16"/>
    <mergeCell ref="C17:G17"/>
    <mergeCell ref="C18:G18"/>
    <mergeCell ref="C19:D19"/>
    <mergeCell ref="A1:G1"/>
    <mergeCell ref="A3:B3"/>
    <mergeCell ref="A4:B4"/>
    <mergeCell ref="E4:G4"/>
    <mergeCell ref="C9:G9"/>
    <mergeCell ref="C10:G10"/>
    <mergeCell ref="C11:G11"/>
    <mergeCell ref="C12:G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145</v>
      </c>
      <c r="D2" s="105" t="s">
        <v>112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02 Rek'!E8</f>
        <v>0</v>
      </c>
      <c r="D15" s="160" t="str">
        <f>'1 02 Rek'!A13</f>
        <v>Ztížené výrobní podmínky</v>
      </c>
      <c r="E15" s="161"/>
      <c r="F15" s="162"/>
      <c r="G15" s="159">
        <f>'1 02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02 Rek'!F8</f>
        <v>0</v>
      </c>
      <c r="D16" s="109" t="str">
        <f>'1 02 Rek'!A14</f>
        <v>Oborová přirážka</v>
      </c>
      <c r="E16" s="163"/>
      <c r="F16" s="164"/>
      <c r="G16" s="159">
        <f>'1 02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02 Rek'!H8</f>
        <v>0</v>
      </c>
      <c r="D17" s="109" t="str">
        <f>'1 02 Rek'!A15</f>
        <v>Přesun stavebních kapacit</v>
      </c>
      <c r="E17" s="163"/>
      <c r="F17" s="164"/>
      <c r="G17" s="159">
        <f>'1 02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02 Rek'!G8</f>
        <v>0</v>
      </c>
      <c r="D18" s="109" t="str">
        <f>'1 02 Rek'!A16</f>
        <v>Mimostaveništní doprava</v>
      </c>
      <c r="E18" s="163"/>
      <c r="F18" s="164"/>
      <c r="G18" s="159">
        <f>'1 02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02 Rek'!A17</f>
        <v>Zařízení staveniště</v>
      </c>
      <c r="E19" s="163"/>
      <c r="F19" s="164"/>
      <c r="G19" s="159">
        <f>'1 02 Rek'!I17</f>
        <v>0</v>
      </c>
    </row>
    <row r="20" spans="1:7" ht="15.95" customHeight="1" x14ac:dyDescent="0.2">
      <c r="A20" s="167"/>
      <c r="B20" s="158"/>
      <c r="C20" s="159"/>
      <c r="D20" s="109" t="str">
        <f>'1 02 Rek'!A18</f>
        <v>Provoz investora</v>
      </c>
      <c r="E20" s="163"/>
      <c r="F20" s="164"/>
      <c r="G20" s="159">
        <f>'1 02 Rek'!I18</f>
        <v>0</v>
      </c>
    </row>
    <row r="21" spans="1:7" ht="15.95" customHeight="1" x14ac:dyDescent="0.2">
      <c r="A21" s="167" t="s">
        <v>29</v>
      </c>
      <c r="B21" s="158"/>
      <c r="C21" s="159">
        <f>'1 02 Rek'!I8</f>
        <v>0</v>
      </c>
      <c r="D21" s="109" t="str">
        <f>'1 02 Rek'!A19</f>
        <v>Kompletační činnost (IČD)</v>
      </c>
      <c r="E21" s="163"/>
      <c r="F21" s="164"/>
      <c r="G21" s="159">
        <f>'1 02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02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145</v>
      </c>
      <c r="I1" s="212"/>
    </row>
    <row r="2" spans="1:57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112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02 Pol'!B7</f>
        <v>M99</v>
      </c>
      <c r="B7" s="70" t="str">
        <f>'1 02 Pol'!C7</f>
        <v>Ostatní práce "M"</v>
      </c>
      <c r="D7" s="230"/>
      <c r="E7" s="333">
        <f>'1 02 Pol'!BA28</f>
        <v>0</v>
      </c>
      <c r="F7" s="334">
        <f>'1 02 Pol'!BB28</f>
        <v>0</v>
      </c>
      <c r="G7" s="334">
        <f>'1 02 Pol'!BC28</f>
        <v>0</v>
      </c>
      <c r="H7" s="334">
        <f>'1 02 Pol'!BD28</f>
        <v>0</v>
      </c>
      <c r="I7" s="335">
        <f>'1 02 Pol'!BE28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136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137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138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139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140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141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142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143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01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02 Rek'!H1</f>
        <v>02</v>
      </c>
      <c r="G3" s="268"/>
    </row>
    <row r="4" spans="1:80" ht="13.5" thickBot="1" x14ac:dyDescent="0.25">
      <c r="A4" s="269" t="s">
        <v>76</v>
      </c>
      <c r="B4" s="214"/>
      <c r="C4" s="215" t="s">
        <v>108</v>
      </c>
      <c r="D4" s="270"/>
      <c r="E4" s="271" t="str">
        <f>'1 02 Rek'!G2</f>
        <v>Ostatní náklady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146</v>
      </c>
      <c r="C7" s="284" t="s">
        <v>147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ht="22.5" x14ac:dyDescent="0.2">
      <c r="A8" s="293">
        <v>1</v>
      </c>
      <c r="B8" s="294" t="s">
        <v>149</v>
      </c>
      <c r="C8" s="295" t="s">
        <v>150</v>
      </c>
      <c r="D8" s="296" t="s">
        <v>151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4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152</v>
      </c>
      <c r="D9" s="304"/>
      <c r="E9" s="304"/>
      <c r="F9" s="304"/>
      <c r="G9" s="305"/>
      <c r="I9" s="306"/>
      <c r="K9" s="306"/>
      <c r="L9" s="307" t="s">
        <v>152</v>
      </c>
      <c r="O9" s="292">
        <v>3</v>
      </c>
    </row>
    <row r="10" spans="1:80" x14ac:dyDescent="0.2">
      <c r="A10" s="301"/>
      <c r="B10" s="302"/>
      <c r="C10" s="303" t="s">
        <v>153</v>
      </c>
      <c r="D10" s="304"/>
      <c r="E10" s="304"/>
      <c r="F10" s="304"/>
      <c r="G10" s="305"/>
      <c r="I10" s="306"/>
      <c r="K10" s="306"/>
      <c r="L10" s="307" t="s">
        <v>153</v>
      </c>
      <c r="O10" s="292">
        <v>3</v>
      </c>
    </row>
    <row r="11" spans="1:80" x14ac:dyDescent="0.2">
      <c r="A11" s="293">
        <v>2</v>
      </c>
      <c r="B11" s="294" t="s">
        <v>154</v>
      </c>
      <c r="C11" s="295" t="s">
        <v>155</v>
      </c>
      <c r="D11" s="296" t="s">
        <v>151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4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 x14ac:dyDescent="0.2">
      <c r="A12" s="301"/>
      <c r="B12" s="302"/>
      <c r="C12" s="303" t="s">
        <v>156</v>
      </c>
      <c r="D12" s="304"/>
      <c r="E12" s="304"/>
      <c r="F12" s="304"/>
      <c r="G12" s="305"/>
      <c r="I12" s="306"/>
      <c r="K12" s="306"/>
      <c r="L12" s="307" t="s">
        <v>156</v>
      </c>
      <c r="O12" s="292">
        <v>3</v>
      </c>
    </row>
    <row r="13" spans="1:80" x14ac:dyDescent="0.2">
      <c r="A13" s="301"/>
      <c r="B13" s="308"/>
      <c r="C13" s="309" t="s">
        <v>98</v>
      </c>
      <c r="D13" s="310"/>
      <c r="E13" s="311">
        <v>1</v>
      </c>
      <c r="F13" s="312"/>
      <c r="G13" s="313"/>
      <c r="H13" s="314"/>
      <c r="I13" s="306"/>
      <c r="J13" s="315"/>
      <c r="K13" s="306"/>
      <c r="M13" s="307">
        <v>1</v>
      </c>
      <c r="O13" s="292"/>
    </row>
    <row r="14" spans="1:80" x14ac:dyDescent="0.2">
      <c r="A14" s="293">
        <v>3</v>
      </c>
      <c r="B14" s="294" t="s">
        <v>157</v>
      </c>
      <c r="C14" s="295" t="s">
        <v>158</v>
      </c>
      <c r="D14" s="296" t="s">
        <v>151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4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ht="22.5" x14ac:dyDescent="0.2">
      <c r="A15" s="301"/>
      <c r="B15" s="302"/>
      <c r="C15" s="303" t="s">
        <v>159</v>
      </c>
      <c r="D15" s="304"/>
      <c r="E15" s="304"/>
      <c r="F15" s="304"/>
      <c r="G15" s="305"/>
      <c r="I15" s="306"/>
      <c r="K15" s="306"/>
      <c r="L15" s="307" t="s">
        <v>159</v>
      </c>
      <c r="O15" s="292">
        <v>3</v>
      </c>
    </row>
    <row r="16" spans="1:80" ht="22.5" x14ac:dyDescent="0.2">
      <c r="A16" s="301"/>
      <c r="B16" s="302"/>
      <c r="C16" s="303" t="s">
        <v>160</v>
      </c>
      <c r="D16" s="304"/>
      <c r="E16" s="304"/>
      <c r="F16" s="304"/>
      <c r="G16" s="305"/>
      <c r="I16" s="306"/>
      <c r="K16" s="306"/>
      <c r="L16" s="307" t="s">
        <v>160</v>
      </c>
      <c r="O16" s="292">
        <v>3</v>
      </c>
    </row>
    <row r="17" spans="1:80" ht="22.5" x14ac:dyDescent="0.2">
      <c r="A17" s="301"/>
      <c r="B17" s="302"/>
      <c r="C17" s="303" t="s">
        <v>161</v>
      </c>
      <c r="D17" s="304"/>
      <c r="E17" s="304"/>
      <c r="F17" s="304"/>
      <c r="G17" s="305"/>
      <c r="I17" s="306"/>
      <c r="K17" s="306"/>
      <c r="L17" s="307" t="s">
        <v>161</v>
      </c>
      <c r="O17" s="292">
        <v>3</v>
      </c>
    </row>
    <row r="18" spans="1:80" x14ac:dyDescent="0.2">
      <c r="A18" s="301"/>
      <c r="B18" s="302"/>
      <c r="C18" s="303" t="s">
        <v>162</v>
      </c>
      <c r="D18" s="304"/>
      <c r="E18" s="304"/>
      <c r="F18" s="304"/>
      <c r="G18" s="305"/>
      <c r="I18" s="306"/>
      <c r="K18" s="306"/>
      <c r="L18" s="307" t="s">
        <v>162</v>
      </c>
      <c r="O18" s="292">
        <v>3</v>
      </c>
    </row>
    <row r="19" spans="1:80" ht="22.5" x14ac:dyDescent="0.2">
      <c r="A19" s="301"/>
      <c r="B19" s="302"/>
      <c r="C19" s="303" t="s">
        <v>163</v>
      </c>
      <c r="D19" s="304"/>
      <c r="E19" s="304"/>
      <c r="F19" s="304"/>
      <c r="G19" s="305"/>
      <c r="I19" s="306"/>
      <c r="K19" s="306"/>
      <c r="L19" s="307" t="s">
        <v>163</v>
      </c>
      <c r="O19" s="292">
        <v>3</v>
      </c>
    </row>
    <row r="20" spans="1:80" x14ac:dyDescent="0.2">
      <c r="A20" s="301"/>
      <c r="B20" s="302"/>
      <c r="C20" s="303"/>
      <c r="D20" s="304"/>
      <c r="E20" s="304"/>
      <c r="F20" s="304"/>
      <c r="G20" s="305"/>
      <c r="I20" s="306"/>
      <c r="K20" s="306"/>
      <c r="L20" s="307"/>
      <c r="O20" s="292">
        <v>3</v>
      </c>
    </row>
    <row r="21" spans="1:80" x14ac:dyDescent="0.2">
      <c r="A21" s="293">
        <v>4</v>
      </c>
      <c r="B21" s="294" t="s">
        <v>164</v>
      </c>
      <c r="C21" s="295" t="s">
        <v>165</v>
      </c>
      <c r="D21" s="296" t="s">
        <v>151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4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 x14ac:dyDescent="0.2">
      <c r="A22" s="301"/>
      <c r="B22" s="302"/>
      <c r="C22" s="303" t="s">
        <v>166</v>
      </c>
      <c r="D22" s="304"/>
      <c r="E22" s="304"/>
      <c r="F22" s="304"/>
      <c r="G22" s="305"/>
      <c r="I22" s="306"/>
      <c r="K22" s="306"/>
      <c r="L22" s="307" t="s">
        <v>166</v>
      </c>
      <c r="O22" s="292">
        <v>3</v>
      </c>
    </row>
    <row r="23" spans="1:80" ht="22.5" x14ac:dyDescent="0.2">
      <c r="A23" s="301"/>
      <c r="B23" s="302"/>
      <c r="C23" s="303" t="s">
        <v>167</v>
      </c>
      <c r="D23" s="304"/>
      <c r="E23" s="304"/>
      <c r="F23" s="304"/>
      <c r="G23" s="305"/>
      <c r="I23" s="306"/>
      <c r="K23" s="306"/>
      <c r="L23" s="307" t="s">
        <v>167</v>
      </c>
      <c r="O23" s="292">
        <v>3</v>
      </c>
    </row>
    <row r="24" spans="1:80" x14ac:dyDescent="0.2">
      <c r="A24" s="301"/>
      <c r="B24" s="302"/>
      <c r="C24" s="303" t="s">
        <v>168</v>
      </c>
      <c r="D24" s="304"/>
      <c r="E24" s="304"/>
      <c r="F24" s="304"/>
      <c r="G24" s="305"/>
      <c r="I24" s="306"/>
      <c r="K24" s="306"/>
      <c r="L24" s="307" t="s">
        <v>168</v>
      </c>
      <c r="O24" s="292">
        <v>3</v>
      </c>
    </row>
    <row r="25" spans="1:80" x14ac:dyDescent="0.2">
      <c r="A25" s="301"/>
      <c r="B25" s="302"/>
      <c r="C25" s="303" t="s">
        <v>169</v>
      </c>
      <c r="D25" s="304"/>
      <c r="E25" s="304"/>
      <c r="F25" s="304"/>
      <c r="G25" s="305"/>
      <c r="I25" s="306"/>
      <c r="K25" s="306"/>
      <c r="L25" s="307" t="s">
        <v>169</v>
      </c>
      <c r="O25" s="292">
        <v>3</v>
      </c>
    </row>
    <row r="26" spans="1:80" ht="22.5" x14ac:dyDescent="0.2">
      <c r="A26" s="293">
        <v>5</v>
      </c>
      <c r="B26" s="294" t="s">
        <v>170</v>
      </c>
      <c r="C26" s="295" t="s">
        <v>171</v>
      </c>
      <c r="D26" s="296" t="s">
        <v>151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4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ht="22.5" x14ac:dyDescent="0.2">
      <c r="A27" s="301"/>
      <c r="B27" s="302"/>
      <c r="C27" s="303" t="s">
        <v>172</v>
      </c>
      <c r="D27" s="304"/>
      <c r="E27" s="304"/>
      <c r="F27" s="304"/>
      <c r="G27" s="305"/>
      <c r="I27" s="306"/>
      <c r="K27" s="306"/>
      <c r="L27" s="307" t="s">
        <v>172</v>
      </c>
      <c r="O27" s="292">
        <v>3</v>
      </c>
    </row>
    <row r="28" spans="1:80" x14ac:dyDescent="0.2">
      <c r="A28" s="316"/>
      <c r="B28" s="317" t="s">
        <v>101</v>
      </c>
      <c r="C28" s="318" t="s">
        <v>148</v>
      </c>
      <c r="D28" s="319"/>
      <c r="E28" s="320"/>
      <c r="F28" s="321"/>
      <c r="G28" s="322">
        <f>SUM(G7:G27)</f>
        <v>0</v>
      </c>
      <c r="H28" s="323"/>
      <c r="I28" s="324">
        <f>SUM(I7:I27)</f>
        <v>0</v>
      </c>
      <c r="J28" s="323"/>
      <c r="K28" s="324">
        <f>SUM(K7:K27)</f>
        <v>0</v>
      </c>
      <c r="O28" s="292">
        <v>4</v>
      </c>
      <c r="BA28" s="325">
        <f>SUM(BA7:BA27)</f>
        <v>0</v>
      </c>
      <c r="BB28" s="325">
        <f>SUM(BB7:BB27)</f>
        <v>0</v>
      </c>
      <c r="BC28" s="325">
        <f>SUM(BC7:BC27)</f>
        <v>0</v>
      </c>
      <c r="BD28" s="325">
        <f>SUM(BD7:BD27)</f>
        <v>0</v>
      </c>
      <c r="BE28" s="325">
        <f>SUM(BE7:BE27)</f>
        <v>0</v>
      </c>
    </row>
    <row r="29" spans="1:80" x14ac:dyDescent="0.2">
      <c r="E29" s="261"/>
    </row>
    <row r="30" spans="1:80" x14ac:dyDescent="0.2">
      <c r="E30" s="261"/>
    </row>
    <row r="31" spans="1:80" x14ac:dyDescent="0.2">
      <c r="E31" s="261"/>
    </row>
    <row r="32" spans="1:80" x14ac:dyDescent="0.2">
      <c r="E32" s="261"/>
    </row>
    <row r="33" spans="5:5" x14ac:dyDescent="0.2">
      <c r="E33" s="261"/>
    </row>
    <row r="34" spans="5:5" x14ac:dyDescent="0.2">
      <c r="E34" s="261"/>
    </row>
    <row r="35" spans="5:5" x14ac:dyDescent="0.2">
      <c r="E35" s="261"/>
    </row>
    <row r="36" spans="5:5" x14ac:dyDescent="0.2">
      <c r="E36" s="261"/>
    </row>
    <row r="37" spans="5:5" x14ac:dyDescent="0.2">
      <c r="E37" s="261"/>
    </row>
    <row r="38" spans="5:5" x14ac:dyDescent="0.2">
      <c r="E38" s="261"/>
    </row>
    <row r="39" spans="5:5" x14ac:dyDescent="0.2">
      <c r="E39" s="261"/>
    </row>
    <row r="40" spans="5:5" x14ac:dyDescent="0.2">
      <c r="E40" s="261"/>
    </row>
    <row r="41" spans="5:5" x14ac:dyDescent="0.2">
      <c r="E41" s="261"/>
    </row>
    <row r="42" spans="5:5" x14ac:dyDescent="0.2">
      <c r="E42" s="261"/>
    </row>
    <row r="43" spans="5:5" x14ac:dyDescent="0.2">
      <c r="E43" s="261"/>
    </row>
    <row r="44" spans="5:5" x14ac:dyDescent="0.2">
      <c r="E44" s="261"/>
    </row>
    <row r="45" spans="5:5" x14ac:dyDescent="0.2">
      <c r="E45" s="261"/>
    </row>
    <row r="46" spans="5:5" x14ac:dyDescent="0.2">
      <c r="E46" s="261"/>
    </row>
    <row r="47" spans="5:5" x14ac:dyDescent="0.2">
      <c r="E47" s="261"/>
    </row>
    <row r="48" spans="5:5" x14ac:dyDescent="0.2">
      <c r="E48" s="261"/>
    </row>
    <row r="49" spans="1:7" x14ac:dyDescent="0.2">
      <c r="E49" s="261"/>
    </row>
    <row r="50" spans="1:7" x14ac:dyDescent="0.2">
      <c r="E50" s="261"/>
    </row>
    <row r="51" spans="1:7" x14ac:dyDescent="0.2">
      <c r="E51" s="261"/>
    </row>
    <row r="52" spans="1:7" x14ac:dyDescent="0.2">
      <c r="A52" s="315"/>
      <c r="B52" s="315"/>
      <c r="C52" s="315"/>
      <c r="D52" s="315"/>
      <c r="E52" s="315"/>
      <c r="F52" s="315"/>
      <c r="G52" s="315"/>
    </row>
    <row r="53" spans="1:7" x14ac:dyDescent="0.2">
      <c r="A53" s="315"/>
      <c r="B53" s="315"/>
      <c r="C53" s="315"/>
      <c r="D53" s="315"/>
      <c r="E53" s="315"/>
      <c r="F53" s="315"/>
      <c r="G53" s="315"/>
    </row>
    <row r="54" spans="1:7" x14ac:dyDescent="0.2">
      <c r="A54" s="315"/>
      <c r="B54" s="315"/>
      <c r="C54" s="315"/>
      <c r="D54" s="315"/>
      <c r="E54" s="315"/>
      <c r="F54" s="315"/>
      <c r="G54" s="315"/>
    </row>
    <row r="55" spans="1:7" x14ac:dyDescent="0.2">
      <c r="A55" s="315"/>
      <c r="B55" s="315"/>
      <c r="C55" s="315"/>
      <c r="D55" s="315"/>
      <c r="E55" s="315"/>
      <c r="F55" s="315"/>
      <c r="G55" s="315"/>
    </row>
    <row r="56" spans="1:7" x14ac:dyDescent="0.2">
      <c r="E56" s="261"/>
    </row>
    <row r="57" spans="1:7" x14ac:dyDescent="0.2">
      <c r="E57" s="261"/>
    </row>
    <row r="58" spans="1:7" x14ac:dyDescent="0.2">
      <c r="E58" s="261"/>
    </row>
    <row r="59" spans="1:7" x14ac:dyDescent="0.2">
      <c r="E59" s="261"/>
    </row>
    <row r="60" spans="1:7" x14ac:dyDescent="0.2">
      <c r="E60" s="261"/>
    </row>
    <row r="61" spans="1:7" x14ac:dyDescent="0.2">
      <c r="E61" s="261"/>
    </row>
    <row r="62" spans="1:7" x14ac:dyDescent="0.2">
      <c r="E62" s="261"/>
    </row>
    <row r="63" spans="1:7" x14ac:dyDescent="0.2">
      <c r="E63" s="261"/>
    </row>
    <row r="64" spans="1:7" x14ac:dyDescent="0.2">
      <c r="E64" s="261"/>
    </row>
    <row r="65" spans="5:5" x14ac:dyDescent="0.2">
      <c r="E65" s="261"/>
    </row>
    <row r="66" spans="5:5" x14ac:dyDescent="0.2">
      <c r="E66" s="261"/>
    </row>
    <row r="67" spans="5:5" x14ac:dyDescent="0.2">
      <c r="E67" s="261"/>
    </row>
    <row r="68" spans="5:5" x14ac:dyDescent="0.2">
      <c r="E68" s="261"/>
    </row>
    <row r="69" spans="5:5" x14ac:dyDescent="0.2">
      <c r="E69" s="261"/>
    </row>
    <row r="70" spans="5:5" x14ac:dyDescent="0.2">
      <c r="E70" s="261"/>
    </row>
    <row r="71" spans="5:5" x14ac:dyDescent="0.2">
      <c r="E71" s="261"/>
    </row>
    <row r="72" spans="5:5" x14ac:dyDescent="0.2">
      <c r="E72" s="261"/>
    </row>
    <row r="73" spans="5:5" x14ac:dyDescent="0.2">
      <c r="E73" s="261"/>
    </row>
    <row r="74" spans="5:5" x14ac:dyDescent="0.2">
      <c r="E74" s="261"/>
    </row>
    <row r="75" spans="5:5" x14ac:dyDescent="0.2">
      <c r="E75" s="261"/>
    </row>
    <row r="76" spans="5:5" x14ac:dyDescent="0.2">
      <c r="E76" s="261"/>
    </row>
    <row r="77" spans="5:5" x14ac:dyDescent="0.2">
      <c r="E77" s="261"/>
    </row>
    <row r="78" spans="5:5" x14ac:dyDescent="0.2">
      <c r="E78" s="261"/>
    </row>
    <row r="79" spans="5:5" x14ac:dyDescent="0.2">
      <c r="E79" s="261"/>
    </row>
    <row r="80" spans="5:5" x14ac:dyDescent="0.2">
      <c r="E80" s="261"/>
    </row>
    <row r="81" spans="1:7" x14ac:dyDescent="0.2">
      <c r="E81" s="261"/>
    </row>
    <row r="82" spans="1:7" x14ac:dyDescent="0.2">
      <c r="E82" s="261"/>
    </row>
    <row r="83" spans="1:7" x14ac:dyDescent="0.2">
      <c r="E83" s="261"/>
    </row>
    <row r="84" spans="1:7" x14ac:dyDescent="0.2">
      <c r="E84" s="261"/>
    </row>
    <row r="85" spans="1:7" x14ac:dyDescent="0.2">
      <c r="E85" s="261"/>
    </row>
    <row r="86" spans="1:7" x14ac:dyDescent="0.2">
      <c r="E86" s="261"/>
    </row>
    <row r="87" spans="1:7" x14ac:dyDescent="0.2">
      <c r="A87" s="326"/>
      <c r="B87" s="326"/>
    </row>
    <row r="88" spans="1:7" x14ac:dyDescent="0.2">
      <c r="A88" s="315"/>
      <c r="B88" s="315"/>
      <c r="C88" s="327"/>
      <c r="D88" s="327"/>
      <c r="E88" s="328"/>
      <c r="F88" s="327"/>
      <c r="G88" s="329"/>
    </row>
    <row r="89" spans="1:7" x14ac:dyDescent="0.2">
      <c r="A89" s="330"/>
      <c r="B89" s="330"/>
      <c r="C89" s="315"/>
      <c r="D89" s="315"/>
      <c r="E89" s="331"/>
      <c r="F89" s="315"/>
      <c r="G89" s="315"/>
    </row>
    <row r="90" spans="1:7" x14ac:dyDescent="0.2">
      <c r="A90" s="315"/>
      <c r="B90" s="315"/>
      <c r="C90" s="315"/>
      <c r="D90" s="315"/>
      <c r="E90" s="331"/>
      <c r="F90" s="315"/>
      <c r="G90" s="315"/>
    </row>
    <row r="91" spans="1:7" x14ac:dyDescent="0.2">
      <c r="A91" s="315"/>
      <c r="B91" s="315"/>
      <c r="C91" s="315"/>
      <c r="D91" s="315"/>
      <c r="E91" s="331"/>
      <c r="F91" s="315"/>
      <c r="G91" s="315"/>
    </row>
    <row r="92" spans="1:7" x14ac:dyDescent="0.2">
      <c r="A92" s="315"/>
      <c r="B92" s="315"/>
      <c r="C92" s="315"/>
      <c r="D92" s="315"/>
      <c r="E92" s="331"/>
      <c r="F92" s="315"/>
      <c r="G92" s="315"/>
    </row>
    <row r="93" spans="1:7" x14ac:dyDescent="0.2">
      <c r="A93" s="315"/>
      <c r="B93" s="315"/>
      <c r="C93" s="315"/>
      <c r="D93" s="315"/>
      <c r="E93" s="331"/>
      <c r="F93" s="315"/>
      <c r="G93" s="315"/>
    </row>
    <row r="94" spans="1:7" x14ac:dyDescent="0.2">
      <c r="A94" s="315"/>
      <c r="B94" s="315"/>
      <c r="C94" s="315"/>
      <c r="D94" s="315"/>
      <c r="E94" s="331"/>
      <c r="F94" s="315"/>
      <c r="G94" s="315"/>
    </row>
    <row r="95" spans="1:7" x14ac:dyDescent="0.2">
      <c r="A95" s="315"/>
      <c r="B95" s="315"/>
      <c r="C95" s="315"/>
      <c r="D95" s="315"/>
      <c r="E95" s="331"/>
      <c r="F95" s="315"/>
      <c r="G95" s="315"/>
    </row>
    <row r="96" spans="1:7" x14ac:dyDescent="0.2">
      <c r="A96" s="315"/>
      <c r="B96" s="315"/>
      <c r="C96" s="315"/>
      <c r="D96" s="315"/>
      <c r="E96" s="331"/>
      <c r="F96" s="315"/>
      <c r="G96" s="315"/>
    </row>
    <row r="97" spans="1:7" x14ac:dyDescent="0.2">
      <c r="A97" s="315"/>
      <c r="B97" s="315"/>
      <c r="C97" s="315"/>
      <c r="D97" s="315"/>
      <c r="E97" s="331"/>
      <c r="F97" s="315"/>
      <c r="G97" s="315"/>
    </row>
    <row r="98" spans="1:7" x14ac:dyDescent="0.2">
      <c r="A98" s="315"/>
      <c r="B98" s="315"/>
      <c r="C98" s="315"/>
      <c r="D98" s="315"/>
      <c r="E98" s="331"/>
      <c r="F98" s="315"/>
      <c r="G98" s="315"/>
    </row>
    <row r="99" spans="1:7" x14ac:dyDescent="0.2">
      <c r="A99" s="315"/>
      <c r="B99" s="315"/>
      <c r="C99" s="315"/>
      <c r="D99" s="315"/>
      <c r="E99" s="331"/>
      <c r="F99" s="315"/>
      <c r="G99" s="315"/>
    </row>
    <row r="100" spans="1:7" x14ac:dyDescent="0.2">
      <c r="A100" s="315"/>
      <c r="B100" s="315"/>
      <c r="C100" s="315"/>
      <c r="D100" s="315"/>
      <c r="E100" s="331"/>
      <c r="F100" s="315"/>
      <c r="G100" s="315"/>
    </row>
    <row r="101" spans="1:7" x14ac:dyDescent="0.2">
      <c r="A101" s="315"/>
      <c r="B101" s="315"/>
      <c r="C101" s="315"/>
      <c r="D101" s="315"/>
      <c r="E101" s="331"/>
      <c r="F101" s="315"/>
      <c r="G101" s="315"/>
    </row>
  </sheetData>
  <mergeCells count="19">
    <mergeCell ref="C22:G22"/>
    <mergeCell ref="C23:G23"/>
    <mergeCell ref="C24:G24"/>
    <mergeCell ref="C25:G25"/>
    <mergeCell ref="C27:G27"/>
    <mergeCell ref="C15:G15"/>
    <mergeCell ref="C16:G16"/>
    <mergeCell ref="C17:G17"/>
    <mergeCell ref="C18:G18"/>
    <mergeCell ref="C19:G19"/>
    <mergeCell ref="C20:G20"/>
    <mergeCell ref="A1:G1"/>
    <mergeCell ref="A3:B3"/>
    <mergeCell ref="A4:B4"/>
    <mergeCell ref="E4:G4"/>
    <mergeCell ref="C9:G9"/>
    <mergeCell ref="C10:G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174</v>
      </c>
      <c r="D2" s="105" t="s">
        <v>175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03 Rek'!E27</f>
        <v>0</v>
      </c>
      <c r="D15" s="160" t="str">
        <f>'1 03 Rek'!A32</f>
        <v>Ztížené výrobní podmínky</v>
      </c>
      <c r="E15" s="161"/>
      <c r="F15" s="162"/>
      <c r="G15" s="159">
        <f>'1 03 Rek'!I32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03 Rek'!F27</f>
        <v>0</v>
      </c>
      <c r="D16" s="109" t="str">
        <f>'1 03 Rek'!A33</f>
        <v>Oborová přirážka</v>
      </c>
      <c r="E16" s="163"/>
      <c r="F16" s="164"/>
      <c r="G16" s="159">
        <f>'1 03 Rek'!I33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03 Rek'!H27</f>
        <v>0</v>
      </c>
      <c r="D17" s="109" t="str">
        <f>'1 03 Rek'!A34</f>
        <v>Přesun stavebních kapacit</v>
      </c>
      <c r="E17" s="163"/>
      <c r="F17" s="164"/>
      <c r="G17" s="159">
        <f>'1 03 Rek'!I34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03 Rek'!G27</f>
        <v>0</v>
      </c>
      <c r="D18" s="109" t="str">
        <f>'1 03 Rek'!A35</f>
        <v>Mimostaveništní doprava</v>
      </c>
      <c r="E18" s="163"/>
      <c r="F18" s="164"/>
      <c r="G18" s="159">
        <f>'1 03 Rek'!I35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03 Rek'!A36</f>
        <v>Zařízení staveniště</v>
      </c>
      <c r="E19" s="163"/>
      <c r="F19" s="164"/>
      <c r="G19" s="159">
        <f>'1 03 Rek'!I36</f>
        <v>0</v>
      </c>
    </row>
    <row r="20" spans="1:7" ht="15.95" customHeight="1" x14ac:dyDescent="0.2">
      <c r="A20" s="167"/>
      <c r="B20" s="158"/>
      <c r="C20" s="159"/>
      <c r="D20" s="109" t="str">
        <f>'1 03 Rek'!A37</f>
        <v>Provoz investora</v>
      </c>
      <c r="E20" s="163"/>
      <c r="F20" s="164"/>
      <c r="G20" s="159">
        <f>'1 03 Rek'!I37</f>
        <v>0</v>
      </c>
    </row>
    <row r="21" spans="1:7" ht="15.95" customHeight="1" x14ac:dyDescent="0.2">
      <c r="A21" s="167" t="s">
        <v>29</v>
      </c>
      <c r="B21" s="158"/>
      <c r="C21" s="159">
        <f>'1 03 Rek'!I27</f>
        <v>0</v>
      </c>
      <c r="D21" s="109" t="str">
        <f>'1 03 Rek'!A38</f>
        <v>Kompletační činnost (IČD)</v>
      </c>
      <c r="E21" s="163"/>
      <c r="F21" s="164"/>
      <c r="G21" s="159">
        <f>'1 03 Rek'!I38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03 Rek'!H40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91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174</v>
      </c>
      <c r="I1" s="212"/>
    </row>
    <row r="2" spans="1:9" ht="13.5" thickBot="1" x14ac:dyDescent="0.25">
      <c r="A2" s="213" t="s">
        <v>76</v>
      </c>
      <c r="B2" s="214"/>
      <c r="C2" s="215" t="s">
        <v>108</v>
      </c>
      <c r="D2" s="216"/>
      <c r="E2" s="217"/>
      <c r="F2" s="216"/>
      <c r="G2" s="218" t="s">
        <v>175</v>
      </c>
      <c r="H2" s="219"/>
      <c r="I2" s="220"/>
    </row>
    <row r="3" spans="1:9" ht="13.5" thickTop="1" x14ac:dyDescent="0.2">
      <c r="F3" s="137"/>
    </row>
    <row r="4" spans="1:9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 x14ac:dyDescent="0.25"/>
    <row r="6" spans="1:9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 x14ac:dyDescent="0.2">
      <c r="A7" s="332" t="str">
        <f>'1 03 Pol'!B7</f>
        <v>3</v>
      </c>
      <c r="B7" s="70" t="str">
        <f>'1 03 Pol'!C7</f>
        <v>Svislé a kompletní konstrukce</v>
      </c>
      <c r="D7" s="230"/>
      <c r="E7" s="333">
        <f>'1 03 Pol'!BA26</f>
        <v>0</v>
      </c>
      <c r="F7" s="334">
        <f>'1 03 Pol'!BB26</f>
        <v>0</v>
      </c>
      <c r="G7" s="334">
        <f>'1 03 Pol'!BC26</f>
        <v>0</v>
      </c>
      <c r="H7" s="334">
        <f>'1 03 Pol'!BD26</f>
        <v>0</v>
      </c>
      <c r="I7" s="335">
        <f>'1 03 Pol'!BE26</f>
        <v>0</v>
      </c>
    </row>
    <row r="8" spans="1:9" s="137" customFormat="1" x14ac:dyDescent="0.2">
      <c r="A8" s="332" t="str">
        <f>'1 03 Pol'!B27</f>
        <v>62</v>
      </c>
      <c r="B8" s="70" t="str">
        <f>'1 03 Pol'!C27</f>
        <v>Úpravy povrchů vnější</v>
      </c>
      <c r="D8" s="230"/>
      <c r="E8" s="333">
        <f>'1 03 Pol'!BA41</f>
        <v>0</v>
      </c>
      <c r="F8" s="334">
        <f>'1 03 Pol'!BB41</f>
        <v>0</v>
      </c>
      <c r="G8" s="334">
        <f>'1 03 Pol'!BC41</f>
        <v>0</v>
      </c>
      <c r="H8" s="334">
        <f>'1 03 Pol'!BD41</f>
        <v>0</v>
      </c>
      <c r="I8" s="335">
        <f>'1 03 Pol'!BE41</f>
        <v>0</v>
      </c>
    </row>
    <row r="9" spans="1:9" s="137" customFormat="1" x14ac:dyDescent="0.2">
      <c r="A9" s="332" t="str">
        <f>'1 03 Pol'!B42</f>
        <v>94</v>
      </c>
      <c r="B9" s="70" t="str">
        <f>'1 03 Pol'!C42</f>
        <v>Lešení a stavební výtahy</v>
      </c>
      <c r="D9" s="230"/>
      <c r="E9" s="333">
        <f>'1 03 Pol'!BA68</f>
        <v>0</v>
      </c>
      <c r="F9" s="334">
        <f>'1 03 Pol'!BB68</f>
        <v>0</v>
      </c>
      <c r="G9" s="334">
        <f>'1 03 Pol'!BC68</f>
        <v>0</v>
      </c>
      <c r="H9" s="334">
        <f>'1 03 Pol'!BD68</f>
        <v>0</v>
      </c>
      <c r="I9" s="335">
        <f>'1 03 Pol'!BE68</f>
        <v>0</v>
      </c>
    </row>
    <row r="10" spans="1:9" s="137" customFormat="1" x14ac:dyDescent="0.2">
      <c r="A10" s="332" t="str">
        <f>'1 03 Pol'!B69</f>
        <v>95</v>
      </c>
      <c r="B10" s="70" t="str">
        <f>'1 03 Pol'!C69</f>
        <v>Dokončovací konstrukce na pozemních stavbách</v>
      </c>
      <c r="D10" s="230"/>
      <c r="E10" s="333">
        <f>'1 03 Pol'!BA73</f>
        <v>0</v>
      </c>
      <c r="F10" s="334">
        <f>'1 03 Pol'!BB73</f>
        <v>0</v>
      </c>
      <c r="G10" s="334">
        <f>'1 03 Pol'!BC73</f>
        <v>0</v>
      </c>
      <c r="H10" s="334">
        <f>'1 03 Pol'!BD73</f>
        <v>0</v>
      </c>
      <c r="I10" s="335">
        <f>'1 03 Pol'!BE73</f>
        <v>0</v>
      </c>
    </row>
    <row r="11" spans="1:9" s="137" customFormat="1" x14ac:dyDescent="0.2">
      <c r="A11" s="332" t="str">
        <f>'1 03 Pol'!B74</f>
        <v>96</v>
      </c>
      <c r="B11" s="70" t="str">
        <f>'1 03 Pol'!C74</f>
        <v>Bourání konstrukcí</v>
      </c>
      <c r="D11" s="230"/>
      <c r="E11" s="333">
        <f>'1 03 Pol'!BA80</f>
        <v>0</v>
      </c>
      <c r="F11" s="334">
        <f>'1 03 Pol'!BB80</f>
        <v>0</v>
      </c>
      <c r="G11" s="334">
        <f>'1 03 Pol'!BC80</f>
        <v>0</v>
      </c>
      <c r="H11" s="334">
        <f>'1 03 Pol'!BD80</f>
        <v>0</v>
      </c>
      <c r="I11" s="335">
        <f>'1 03 Pol'!BE80</f>
        <v>0</v>
      </c>
    </row>
    <row r="12" spans="1:9" s="137" customFormat="1" x14ac:dyDescent="0.2">
      <c r="A12" s="332" t="str">
        <f>'1 03 Pol'!B81</f>
        <v>97</v>
      </c>
      <c r="B12" s="70" t="str">
        <f>'1 03 Pol'!C81</f>
        <v>Prorážení otvorů</v>
      </c>
      <c r="D12" s="230"/>
      <c r="E12" s="333">
        <f>'1 03 Pol'!BA91</f>
        <v>0</v>
      </c>
      <c r="F12" s="334">
        <f>'1 03 Pol'!BB91</f>
        <v>0</v>
      </c>
      <c r="G12" s="334">
        <f>'1 03 Pol'!BC91</f>
        <v>0</v>
      </c>
      <c r="H12" s="334">
        <f>'1 03 Pol'!BD91</f>
        <v>0</v>
      </c>
      <c r="I12" s="335">
        <f>'1 03 Pol'!BE91</f>
        <v>0</v>
      </c>
    </row>
    <row r="13" spans="1:9" s="137" customFormat="1" x14ac:dyDescent="0.2">
      <c r="A13" s="332" t="str">
        <f>'1 03 Pol'!B92</f>
        <v>99</v>
      </c>
      <c r="B13" s="70" t="str">
        <f>'1 03 Pol'!C92</f>
        <v>Staveništní přesun hmot</v>
      </c>
      <c r="D13" s="230"/>
      <c r="E13" s="333">
        <f>'1 03 Pol'!BA94</f>
        <v>0</v>
      </c>
      <c r="F13" s="334">
        <f>'1 03 Pol'!BB94</f>
        <v>0</v>
      </c>
      <c r="G13" s="334">
        <f>'1 03 Pol'!BC94</f>
        <v>0</v>
      </c>
      <c r="H13" s="334">
        <f>'1 03 Pol'!BD94</f>
        <v>0</v>
      </c>
      <c r="I13" s="335">
        <f>'1 03 Pol'!BE94</f>
        <v>0</v>
      </c>
    </row>
    <row r="14" spans="1:9" s="137" customFormat="1" x14ac:dyDescent="0.2">
      <c r="A14" s="332" t="str">
        <f>'1 03 Pol'!B95</f>
        <v>712</v>
      </c>
      <c r="B14" s="70" t="str">
        <f>'1 03 Pol'!C95</f>
        <v>Živičné krytiny</v>
      </c>
      <c r="D14" s="230"/>
      <c r="E14" s="333">
        <f>'1 03 Pol'!BA167</f>
        <v>0</v>
      </c>
      <c r="F14" s="334">
        <f>'1 03 Pol'!BB167</f>
        <v>0</v>
      </c>
      <c r="G14" s="334">
        <f>'1 03 Pol'!BC167</f>
        <v>0</v>
      </c>
      <c r="H14" s="334">
        <f>'1 03 Pol'!BD167</f>
        <v>0</v>
      </c>
      <c r="I14" s="335">
        <f>'1 03 Pol'!BE167</f>
        <v>0</v>
      </c>
    </row>
    <row r="15" spans="1:9" s="137" customFormat="1" x14ac:dyDescent="0.2">
      <c r="A15" s="332" t="str">
        <f>'1 03 Pol'!B168</f>
        <v>713</v>
      </c>
      <c r="B15" s="70" t="str">
        <f>'1 03 Pol'!C168</f>
        <v>Izolace tepelné</v>
      </c>
      <c r="D15" s="230"/>
      <c r="E15" s="333">
        <f>'1 03 Pol'!BA177</f>
        <v>0</v>
      </c>
      <c r="F15" s="334">
        <f>'1 03 Pol'!BB177</f>
        <v>0</v>
      </c>
      <c r="G15" s="334">
        <f>'1 03 Pol'!BC177</f>
        <v>0</v>
      </c>
      <c r="H15" s="334">
        <f>'1 03 Pol'!BD177</f>
        <v>0</v>
      </c>
      <c r="I15" s="335">
        <f>'1 03 Pol'!BE177</f>
        <v>0</v>
      </c>
    </row>
    <row r="16" spans="1:9" s="137" customFormat="1" x14ac:dyDescent="0.2">
      <c r="A16" s="332" t="str">
        <f>'1 03 Pol'!B178</f>
        <v>721</v>
      </c>
      <c r="B16" s="70" t="str">
        <f>'1 03 Pol'!C178</f>
        <v>Vnitřní kanalizace</v>
      </c>
      <c r="D16" s="230"/>
      <c r="E16" s="333">
        <f>'1 03 Pol'!BA189</f>
        <v>0</v>
      </c>
      <c r="F16" s="334">
        <f>'1 03 Pol'!BB189</f>
        <v>0</v>
      </c>
      <c r="G16" s="334">
        <f>'1 03 Pol'!BC189</f>
        <v>0</v>
      </c>
      <c r="H16" s="334">
        <f>'1 03 Pol'!BD189</f>
        <v>0</v>
      </c>
      <c r="I16" s="335">
        <f>'1 03 Pol'!BE189</f>
        <v>0</v>
      </c>
    </row>
    <row r="17" spans="1:57" s="137" customFormat="1" x14ac:dyDescent="0.2">
      <c r="A17" s="332" t="str">
        <f>'1 03 Pol'!B190</f>
        <v>762</v>
      </c>
      <c r="B17" s="70" t="str">
        <f>'1 03 Pol'!C190</f>
        <v>Konstrukce tesařské</v>
      </c>
      <c r="D17" s="230"/>
      <c r="E17" s="333">
        <f>'1 03 Pol'!BA287</f>
        <v>0</v>
      </c>
      <c r="F17" s="334">
        <f>'1 03 Pol'!BB287</f>
        <v>0</v>
      </c>
      <c r="G17" s="334">
        <f>'1 03 Pol'!BC287</f>
        <v>0</v>
      </c>
      <c r="H17" s="334">
        <f>'1 03 Pol'!BD287</f>
        <v>0</v>
      </c>
      <c r="I17" s="335">
        <f>'1 03 Pol'!BE287</f>
        <v>0</v>
      </c>
    </row>
    <row r="18" spans="1:57" s="137" customFormat="1" x14ac:dyDescent="0.2">
      <c r="A18" s="332" t="str">
        <f>'1 03 Pol'!B288</f>
        <v>763</v>
      </c>
      <c r="B18" s="70" t="str">
        <f>'1 03 Pol'!C288</f>
        <v>Dřevostavby</v>
      </c>
      <c r="D18" s="230"/>
      <c r="E18" s="333">
        <f>'1 03 Pol'!BA293</f>
        <v>0</v>
      </c>
      <c r="F18" s="334">
        <f>'1 03 Pol'!BB293</f>
        <v>0</v>
      </c>
      <c r="G18" s="334">
        <f>'1 03 Pol'!BC293</f>
        <v>0</v>
      </c>
      <c r="H18" s="334">
        <f>'1 03 Pol'!BD293</f>
        <v>0</v>
      </c>
      <c r="I18" s="335">
        <f>'1 03 Pol'!BE293</f>
        <v>0</v>
      </c>
    </row>
    <row r="19" spans="1:57" s="137" customFormat="1" x14ac:dyDescent="0.2">
      <c r="A19" s="332" t="str">
        <f>'1 03 Pol'!B294</f>
        <v>764</v>
      </c>
      <c r="B19" s="70" t="str">
        <f>'1 03 Pol'!C294</f>
        <v>Konstrukce klempířské</v>
      </c>
      <c r="D19" s="230"/>
      <c r="E19" s="333">
        <f>'1 03 Pol'!BA454</f>
        <v>0</v>
      </c>
      <c r="F19" s="334">
        <f>'1 03 Pol'!BB454</f>
        <v>0</v>
      </c>
      <c r="G19" s="334">
        <f>'1 03 Pol'!BC454</f>
        <v>0</v>
      </c>
      <c r="H19" s="334">
        <f>'1 03 Pol'!BD454</f>
        <v>0</v>
      </c>
      <c r="I19" s="335">
        <f>'1 03 Pol'!BE454</f>
        <v>0</v>
      </c>
    </row>
    <row r="20" spans="1:57" s="137" customFormat="1" x14ac:dyDescent="0.2">
      <c r="A20" s="332" t="str">
        <f>'1 03 Pol'!B455</f>
        <v>765</v>
      </c>
      <c r="B20" s="70" t="str">
        <f>'1 03 Pol'!C455</f>
        <v>Krytiny tvrdé</v>
      </c>
      <c r="D20" s="230"/>
      <c r="E20" s="333">
        <f>'1 03 Pol'!BA531</f>
        <v>0</v>
      </c>
      <c r="F20" s="334">
        <f>'1 03 Pol'!BB531</f>
        <v>0</v>
      </c>
      <c r="G20" s="334">
        <f>'1 03 Pol'!BC531</f>
        <v>0</v>
      </c>
      <c r="H20" s="334">
        <f>'1 03 Pol'!BD531</f>
        <v>0</v>
      </c>
      <c r="I20" s="335">
        <f>'1 03 Pol'!BE531</f>
        <v>0</v>
      </c>
    </row>
    <row r="21" spans="1:57" s="137" customFormat="1" x14ac:dyDescent="0.2">
      <c r="A21" s="332" t="str">
        <f>'1 03 Pol'!B532</f>
        <v>766</v>
      </c>
      <c r="B21" s="70" t="str">
        <f>'1 03 Pol'!C532</f>
        <v>Konstrukce truhlářské</v>
      </c>
      <c r="D21" s="230"/>
      <c r="E21" s="333">
        <f>'1 03 Pol'!BA544</f>
        <v>0</v>
      </c>
      <c r="F21" s="334">
        <f>'1 03 Pol'!BB544</f>
        <v>0</v>
      </c>
      <c r="G21" s="334">
        <f>'1 03 Pol'!BC544</f>
        <v>0</v>
      </c>
      <c r="H21" s="334">
        <f>'1 03 Pol'!BD544</f>
        <v>0</v>
      </c>
      <c r="I21" s="335">
        <f>'1 03 Pol'!BE544</f>
        <v>0</v>
      </c>
    </row>
    <row r="22" spans="1:57" s="137" customFormat="1" x14ac:dyDescent="0.2">
      <c r="A22" s="332" t="str">
        <f>'1 03 Pol'!B545</f>
        <v>767</v>
      </c>
      <c r="B22" s="70" t="str">
        <f>'1 03 Pol'!C545</f>
        <v>Konstrukce zámečnické</v>
      </c>
      <c r="D22" s="230"/>
      <c r="E22" s="333">
        <f>'1 03 Pol'!BA559</f>
        <v>0</v>
      </c>
      <c r="F22" s="334">
        <f>'1 03 Pol'!BB559</f>
        <v>0</v>
      </c>
      <c r="G22" s="334">
        <f>'1 03 Pol'!BC559</f>
        <v>0</v>
      </c>
      <c r="H22" s="334">
        <f>'1 03 Pol'!BD559</f>
        <v>0</v>
      </c>
      <c r="I22" s="335">
        <f>'1 03 Pol'!BE559</f>
        <v>0</v>
      </c>
    </row>
    <row r="23" spans="1:57" s="137" customFormat="1" x14ac:dyDescent="0.2">
      <c r="A23" s="332" t="str">
        <f>'1 03 Pol'!B560</f>
        <v>783</v>
      </c>
      <c r="B23" s="70" t="str">
        <f>'1 03 Pol'!C560</f>
        <v>Nátěry</v>
      </c>
      <c r="D23" s="230"/>
      <c r="E23" s="333">
        <f>'1 03 Pol'!BA572</f>
        <v>0</v>
      </c>
      <c r="F23" s="334">
        <f>'1 03 Pol'!BB572</f>
        <v>0</v>
      </c>
      <c r="G23" s="334">
        <f>'1 03 Pol'!BC572</f>
        <v>0</v>
      </c>
      <c r="H23" s="334">
        <f>'1 03 Pol'!BD572</f>
        <v>0</v>
      </c>
      <c r="I23" s="335">
        <f>'1 03 Pol'!BE572</f>
        <v>0</v>
      </c>
    </row>
    <row r="24" spans="1:57" s="137" customFormat="1" x14ac:dyDescent="0.2">
      <c r="A24" s="332" t="str">
        <f>'1 03 Pol'!B573</f>
        <v>M21</v>
      </c>
      <c r="B24" s="70" t="str">
        <f>'1 03 Pol'!C573</f>
        <v>Elektromontáže</v>
      </c>
      <c r="D24" s="230"/>
      <c r="E24" s="333">
        <f>'1 03 Pol'!BA576</f>
        <v>0</v>
      </c>
      <c r="F24" s="334">
        <f>'1 03 Pol'!BB576</f>
        <v>0</v>
      </c>
      <c r="G24" s="334">
        <f>'1 03 Pol'!BC576</f>
        <v>0</v>
      </c>
      <c r="H24" s="334">
        <f>'1 03 Pol'!BD576</f>
        <v>0</v>
      </c>
      <c r="I24" s="335">
        <f>'1 03 Pol'!BE576</f>
        <v>0</v>
      </c>
    </row>
    <row r="25" spans="1:57" s="137" customFormat="1" x14ac:dyDescent="0.2">
      <c r="A25" s="332" t="str">
        <f>'1 03 Pol'!B577</f>
        <v>M24</v>
      </c>
      <c r="B25" s="70" t="str">
        <f>'1 03 Pol'!C577</f>
        <v>Montáže vzduchotechnických zařízení</v>
      </c>
      <c r="D25" s="230"/>
      <c r="E25" s="333">
        <f>'1 03 Pol'!BA584</f>
        <v>0</v>
      </c>
      <c r="F25" s="334">
        <f>'1 03 Pol'!BB584</f>
        <v>0</v>
      </c>
      <c r="G25" s="334">
        <f>'1 03 Pol'!BC584</f>
        <v>0</v>
      </c>
      <c r="H25" s="334">
        <f>'1 03 Pol'!BD584</f>
        <v>0</v>
      </c>
      <c r="I25" s="335">
        <f>'1 03 Pol'!BE584</f>
        <v>0</v>
      </c>
    </row>
    <row r="26" spans="1:57" s="137" customFormat="1" ht="13.5" thickBot="1" x14ac:dyDescent="0.25">
      <c r="A26" s="332" t="str">
        <f>'1 03 Pol'!B585</f>
        <v>D96</v>
      </c>
      <c r="B26" s="70" t="str">
        <f>'1 03 Pol'!C585</f>
        <v>Přesuny suti a vybouraných hmot</v>
      </c>
      <c r="D26" s="230"/>
      <c r="E26" s="333">
        <f>'1 03 Pol'!BA602</f>
        <v>0</v>
      </c>
      <c r="F26" s="334">
        <f>'1 03 Pol'!BB602</f>
        <v>0</v>
      </c>
      <c r="G26" s="334">
        <f>'1 03 Pol'!BC602</f>
        <v>0</v>
      </c>
      <c r="H26" s="334">
        <f>'1 03 Pol'!BD602</f>
        <v>0</v>
      </c>
      <c r="I26" s="335">
        <f>'1 03 Pol'!BE602</f>
        <v>0</v>
      </c>
    </row>
    <row r="27" spans="1:57" s="14" customFormat="1" ht="13.5" thickBot="1" x14ac:dyDescent="0.25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 x14ac:dyDescent="0.2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 x14ac:dyDescent="0.25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 x14ac:dyDescent="0.25"/>
    <row r="31" spans="1:57" x14ac:dyDescent="0.2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 x14ac:dyDescent="0.2">
      <c r="A32" s="167" t="s">
        <v>136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 x14ac:dyDescent="0.2">
      <c r="A33" s="167" t="s">
        <v>137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 x14ac:dyDescent="0.2">
      <c r="A34" s="167" t="s">
        <v>138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 x14ac:dyDescent="0.2">
      <c r="A35" s="167" t="s">
        <v>139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 x14ac:dyDescent="0.2">
      <c r="A36" s="167" t="s">
        <v>140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 x14ac:dyDescent="0.2">
      <c r="A37" s="167" t="s">
        <v>141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 x14ac:dyDescent="0.2">
      <c r="A38" s="167" t="s">
        <v>142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 x14ac:dyDescent="0.2">
      <c r="A39" s="167" t="s">
        <v>143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 x14ac:dyDescent="0.25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 x14ac:dyDescent="0.2">
      <c r="B42" s="14"/>
      <c r="F42" s="258"/>
      <c r="G42" s="259"/>
      <c r="H42" s="259"/>
      <c r="I42" s="54"/>
    </row>
    <row r="43" spans="1:53" x14ac:dyDescent="0.2">
      <c r="F43" s="258"/>
      <c r="G43" s="259"/>
      <c r="H43" s="259"/>
      <c r="I43" s="54"/>
    </row>
    <row r="44" spans="1:53" x14ac:dyDescent="0.2">
      <c r="F44" s="258"/>
      <c r="G44" s="259"/>
      <c r="H44" s="259"/>
      <c r="I44" s="54"/>
    </row>
    <row r="45" spans="1:53" x14ac:dyDescent="0.2">
      <c r="F45" s="258"/>
      <c r="G45" s="259"/>
      <c r="H45" s="259"/>
      <c r="I45" s="54"/>
    </row>
    <row r="46" spans="1:53" x14ac:dyDescent="0.2">
      <c r="F46" s="258"/>
      <c r="G46" s="259"/>
      <c r="H46" s="259"/>
      <c r="I46" s="54"/>
    </row>
    <row r="47" spans="1:53" x14ac:dyDescent="0.2">
      <c r="F47" s="258"/>
      <c r="G47" s="259"/>
      <c r="H47" s="259"/>
      <c r="I47" s="54"/>
    </row>
    <row r="48" spans="1:53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  <row r="78" spans="6:9" x14ac:dyDescent="0.2">
      <c r="F78" s="258"/>
      <c r="G78" s="259"/>
      <c r="H78" s="259"/>
      <c r="I78" s="54"/>
    </row>
    <row r="79" spans="6:9" x14ac:dyDescent="0.2">
      <c r="F79" s="258"/>
      <c r="G79" s="259"/>
      <c r="H79" s="259"/>
      <c r="I79" s="54"/>
    </row>
    <row r="80" spans="6:9" x14ac:dyDescent="0.2">
      <c r="F80" s="258"/>
      <c r="G80" s="259"/>
      <c r="H80" s="259"/>
      <c r="I80" s="54"/>
    </row>
    <row r="81" spans="6:9" x14ac:dyDescent="0.2">
      <c r="F81" s="258"/>
      <c r="G81" s="259"/>
      <c r="H81" s="259"/>
      <c r="I81" s="54"/>
    </row>
    <row r="82" spans="6:9" x14ac:dyDescent="0.2">
      <c r="F82" s="258"/>
      <c r="G82" s="259"/>
      <c r="H82" s="259"/>
      <c r="I82" s="54"/>
    </row>
    <row r="83" spans="6:9" x14ac:dyDescent="0.2">
      <c r="F83" s="258"/>
      <c r="G83" s="259"/>
      <c r="H83" s="259"/>
      <c r="I83" s="54"/>
    </row>
    <row r="84" spans="6:9" x14ac:dyDescent="0.2">
      <c r="F84" s="258"/>
      <c r="G84" s="259"/>
      <c r="H84" s="259"/>
      <c r="I84" s="54"/>
    </row>
    <row r="85" spans="6:9" x14ac:dyDescent="0.2">
      <c r="F85" s="258"/>
      <c r="G85" s="259"/>
      <c r="H85" s="259"/>
      <c r="I85" s="54"/>
    </row>
    <row r="86" spans="6:9" x14ac:dyDescent="0.2">
      <c r="F86" s="258"/>
      <c r="G86" s="259"/>
      <c r="H86" s="259"/>
      <c r="I86" s="54"/>
    </row>
    <row r="87" spans="6:9" x14ac:dyDescent="0.2">
      <c r="F87" s="258"/>
      <c r="G87" s="259"/>
      <c r="H87" s="259"/>
      <c r="I87" s="54"/>
    </row>
    <row r="88" spans="6:9" x14ac:dyDescent="0.2">
      <c r="F88" s="258"/>
      <c r="G88" s="259"/>
      <c r="H88" s="259"/>
      <c r="I88" s="54"/>
    </row>
    <row r="89" spans="6:9" x14ac:dyDescent="0.2">
      <c r="F89" s="258"/>
      <c r="G89" s="259"/>
      <c r="H89" s="259"/>
      <c r="I89" s="54"/>
    </row>
    <row r="90" spans="6:9" x14ac:dyDescent="0.2">
      <c r="F90" s="258"/>
      <c r="G90" s="259"/>
      <c r="H90" s="259"/>
      <c r="I90" s="54"/>
    </row>
    <row r="91" spans="6:9" x14ac:dyDescent="0.2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57</vt:i4>
      </vt:variant>
    </vt:vector>
  </HeadingPairs>
  <TitlesOfParts>
    <vt:vector size="79" baseType="lpstr">
      <vt:lpstr>Stavba</vt:lpstr>
      <vt:lpstr>1 01 KL</vt:lpstr>
      <vt:lpstr>1 01 Rek</vt:lpstr>
      <vt:lpstr>1 01 Pol</vt:lpstr>
      <vt:lpstr>1 02 KL</vt:lpstr>
      <vt:lpstr>1 02 Rek</vt:lpstr>
      <vt:lpstr>1 02 Pol</vt:lpstr>
      <vt:lpstr>1 03 KL</vt:lpstr>
      <vt:lpstr>1 03 Rek</vt:lpstr>
      <vt:lpstr>1 03 Pol</vt:lpstr>
      <vt:lpstr>1 04 KL</vt:lpstr>
      <vt:lpstr>1 04 Rek</vt:lpstr>
      <vt:lpstr>1 04 Pol</vt:lpstr>
      <vt:lpstr>1 05 KL</vt:lpstr>
      <vt:lpstr>1 05 Rek</vt:lpstr>
      <vt:lpstr>1 05 Pol</vt:lpstr>
      <vt:lpstr>1 06 KL</vt:lpstr>
      <vt:lpstr>1 06 Rek</vt:lpstr>
      <vt:lpstr>1 06 Pol</vt:lpstr>
      <vt:lpstr>1 07 KL</vt:lpstr>
      <vt:lpstr>1 07 Rek</vt:lpstr>
      <vt:lpstr>1 07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 01 Pol'!Názvy_tisku</vt:lpstr>
      <vt:lpstr>'1 01 Rek'!Názvy_tisku</vt:lpstr>
      <vt:lpstr>'1 02 Pol'!Názvy_tisku</vt:lpstr>
      <vt:lpstr>'1 02 Rek'!Názvy_tisku</vt:lpstr>
      <vt:lpstr>'1 03 Pol'!Názvy_tisku</vt:lpstr>
      <vt:lpstr>'1 03 Rek'!Názvy_tisku</vt:lpstr>
      <vt:lpstr>'1 04 Pol'!Názvy_tisku</vt:lpstr>
      <vt:lpstr>'1 04 Rek'!Názvy_tisku</vt:lpstr>
      <vt:lpstr>'1 05 Pol'!Názvy_tisku</vt:lpstr>
      <vt:lpstr>'1 05 Rek'!Názvy_tisku</vt:lpstr>
      <vt:lpstr>'1 06 Pol'!Názvy_tisku</vt:lpstr>
      <vt:lpstr>'1 06 Rek'!Názvy_tisku</vt:lpstr>
      <vt:lpstr>'1 07 Pol'!Názvy_tisku</vt:lpstr>
      <vt:lpstr>'1 07 Rek'!Názvy_tisku</vt:lpstr>
      <vt:lpstr>Stavba!Objednatel</vt:lpstr>
      <vt:lpstr>Stavba!Objekt</vt:lpstr>
      <vt:lpstr>'1 01 KL'!Oblast_tisku</vt:lpstr>
      <vt:lpstr>'1 01 Pol'!Oblast_tisku</vt:lpstr>
      <vt:lpstr>'1 01 Rek'!Oblast_tisku</vt:lpstr>
      <vt:lpstr>'1 02 KL'!Oblast_tisku</vt:lpstr>
      <vt:lpstr>'1 02 Pol'!Oblast_tisku</vt:lpstr>
      <vt:lpstr>'1 02 Rek'!Oblast_tisku</vt:lpstr>
      <vt:lpstr>'1 03 KL'!Oblast_tisku</vt:lpstr>
      <vt:lpstr>'1 03 Pol'!Oblast_tisku</vt:lpstr>
      <vt:lpstr>'1 03 Rek'!Oblast_tisku</vt:lpstr>
      <vt:lpstr>'1 04 KL'!Oblast_tisku</vt:lpstr>
      <vt:lpstr>'1 04 Pol'!Oblast_tisku</vt:lpstr>
      <vt:lpstr>'1 04 Rek'!Oblast_tisku</vt:lpstr>
      <vt:lpstr>'1 05 KL'!Oblast_tisku</vt:lpstr>
      <vt:lpstr>'1 05 Pol'!Oblast_tisku</vt:lpstr>
      <vt:lpstr>'1 05 Rek'!Oblast_tisku</vt:lpstr>
      <vt:lpstr>'1 06 KL'!Oblast_tisku</vt:lpstr>
      <vt:lpstr>'1 06 Pol'!Oblast_tisku</vt:lpstr>
      <vt:lpstr>'1 06 Rek'!Oblast_tisku</vt:lpstr>
      <vt:lpstr>'1 07 KL'!Oblast_tisku</vt:lpstr>
      <vt:lpstr>'1 07 Pol'!Oblast_tisku</vt:lpstr>
      <vt:lpstr>'1 07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2022-02-14T12:41:14Z</dcterms:created>
  <dcterms:modified xsi:type="dcterms:W3CDTF">2022-02-14T12:43:30Z</dcterms:modified>
</cp:coreProperties>
</file>